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<sst xmlns="http://schemas.openxmlformats.org/spreadsheetml/2006/main" count="3083" uniqueCount="2692">
  <si>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</si>
  <si>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</si>
  <si>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</si>
  <si>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</si>
  <si>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</si>
  <si>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</si>
  <si>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</si>
  <si>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</si>
  <si>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</si>
  <si>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</si>
  <si>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</si>
  <si>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</si>
  <si>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</si>
  <si>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</si>
  <si>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</si>
  <si>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</si>
  <si>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</si>
  <si>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</si>
  <si>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</si>
  <si>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</si>
  <si>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</si>
  <si>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</si>
  <si>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</si>
  <si>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</si>
  <si>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</si>
  <si>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</si>
  <si>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</si>
  <si>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</si>
  <si>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</si>
  <si>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</si>
  <si>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</si>
  <si>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</si>
  <si>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</si>
  <si>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</si>
  <si>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</si>
  <si>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</si>
  <si>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</si>
  <si>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</si>
  <si>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</si>
  <si>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</si>
  <si>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</si>
  <si>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</si>
  <si>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</si>
  <si>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</si>
  <si>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</si>
  <si>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</si>
  <si>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</si>
  <si>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</si>
  <si>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</si>
  <si>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</si>
  <si>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</si>
  <si>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</si>
  <si>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</si>
  <si>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</si>
  <si>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</si>
  <si>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</si>
  <si>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</si>
  <si>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</si>
  <si>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</si>
  <si>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</si>
  <si>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</si>
  <si>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</si>
  <si>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</si>
  <si>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</si>
  <si>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</si>
  <si>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</si>
  <si>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</si>
  <si>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</si>
  <si>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</si>
  <si>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</si>
  <si>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</si>
  <si>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</si>
  <si>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</si>
  <si>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</si>
  <si>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</si>
  <si>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</si>
  <si>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</si>
  <si>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</si>
  <si>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</si>
  <si>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</si>
  <si>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</si>
  <si>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</si>
  <si>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</si>
  <si>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</si>
  <si>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</si>
  <si>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</si>
  <si>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</si>
  <si>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</si>
  <si>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</si>
  <si>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</si>
  <si>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</si>
  <si>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</si>
  <si>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</si>
  <si>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</si>
  <si>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</si>
  <si>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</si>
  <si>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</si>
  <si>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</si>
  <si>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</si>
  <si>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</si>
  <si>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</si>
  <si>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</si>
  <si>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</si>
  <si>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</si>
  <si>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</si>
  <si>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</si>
  <si>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</si>
  <si>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</si>
  <si>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</si>
  <si>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</si>
  <si>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</si>
  <si>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</si>
  <si>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</si>
  <si>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</si>
  <si>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</si>
  <si>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</si>
  <si>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</si>
  <si>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</si>
  <si>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</si>
  <si>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</si>
  <si>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</si>
  <si>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</si>
  <si>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</si>
  <si>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</si>
  <si>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</si>
  <si>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</si>
  <si>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</si>
  <si>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</si>
  <si>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</si>
  <si>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</si>
  <si>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</si>
  <si>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</si>
  <si>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</si>
  <si>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</si>
  <si>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</si>
  <si>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</si>
  <si>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</si>
  <si>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</si>
  <si>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</si>
  <si>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</si>
  <si>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</si>
  <si>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</si>
  <si>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</si>
  <si>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</si>
  <si>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</si>
  <si>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</si>
  <si>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</si>
  <si>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</si>
  <si>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</si>
  <si>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</si>
  <si>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</si>
  <si>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</si>
  <si>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</si>
  <si>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</si>
  <si>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</si>
  <si>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</si>
  <si>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</si>
  <si>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</si>
  <si>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</si>
  <si>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</si>
  <si>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</si>
  <si>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</si>
  <si>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</si>
  <si>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</si>
  <si>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</si>
  <si>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</si>
  <si>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</si>
  <si>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</si>
  <si>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</si>
  <si>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</si>
  <si>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</si>
  <si>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</si>
  <si>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</si>
  <si>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</si>
  <si>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</si>
  <si>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</si>
  <si>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</si>
  <si>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</si>
  <si>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</si>
  <si>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</si>
  <si>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</si>
  <si>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</si>
  <si>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</si>
  <si>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</si>
  <si>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</si>
  <si>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</si>
  <si>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</si>
  <si>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</si>
  <si>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</si>
  <si>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</si>
  <si>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</si>
  <si>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</si>
  <si>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</si>
  <si>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</si>
  <si>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</si>
  <si>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</si>
  <si>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</si>
  <si>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</si>
  <si>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</si>
  <si>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</si>
  <si>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</si>
  <si>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</si>
  <si>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</si>
  <si>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</si>
  <si>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</si>
  <si>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</si>
  <si>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</si>
  <si>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</si>
  <si>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</si>
  <si>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</si>
  <si>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</si>
  <si>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</si>
  <si>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</si>
  <si>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</si>
  <si>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</si>
  <si>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</si>
  <si>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</si>
  <si>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</si>
  <si>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</si>
  <si>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</si>
  <si>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</si>
  <si>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</si>
  <si>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</si>
  <si>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</si>
  <si>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</si>
  <si>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</si>
  <si>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</si>
  <si>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</si>
  <si>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</si>
  <si>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</si>
  <si>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</si>
  <si>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</si>
  <si>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</si>
  <si>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</si>
  <si>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</si>
  <si>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</si>
  <si>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</si>
  <si>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</si>
  <si>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</si>
  <si>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</si>
  <si>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</si>
  <si>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</si>
  <si>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</si>
  <si>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</si>
  <si>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</si>
  <si>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</si>
  <si>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</si>
  <si>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</si>
  <si>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</si>
  <si>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</si>
  <si>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</si>
  <si>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</si>
  <si>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</si>
  <si>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</si>
  <si>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</si>
  <si>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</si>
  <si>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</si>
  <si>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</si>
  <si>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</si>
  <si>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</si>
  <si>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</si>
  <si>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</si>
  <si>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</si>
  <si>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</si>
  <si>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</si>
  <si>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</si>
  <si>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</si>
  <si>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</si>
  <si>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</si>
  <si>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</si>
  <si>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</si>
  <si>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</si>
  <si>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</si>
  <si>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</si>
  <si>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</si>
  <si>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</si>
  <si>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</si>
  <si>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</si>
  <si>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</si>
  <si>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</si>
  <si>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</si>
  <si>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</si>
  <si>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</si>
  <si>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</si>
  <si>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</si>
  <si>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</si>
  <si>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</si>
  <si>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</si>
  <si>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</si>
  <si>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</si>
  <si>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</si>
  <si>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</si>
  <si>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</si>
  <si>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</si>
  <si>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</si>
  <si>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</si>
  <si>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</si>
  <si>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</si>
  <si>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</si>
  <si>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</si>
  <si>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</si>
  <si>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</si>
  <si>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</si>
  <si>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</si>
  <si>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</si>
  <si>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</si>
  <si>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</si>
  <si>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</si>
  <si>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</si>
  <si>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</si>
  <si>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</si>
  <si>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</si>
  <si>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</si>
  <si>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</si>
  <si>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</si>
  <si>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</si>
  <si>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</si>
  <si>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</si>
  <si>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</si>
  <si>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</si>
  <si>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</si>
  <si>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</si>
  <si>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</si>
  <si>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</si>
  <si>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</si>
  <si>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</si>
  <si>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</si>
  <si>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</si>
  <si>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</si>
  <si>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</si>
  <si>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</si>
  <si>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</si>
  <si>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</si>
  <si>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</si>
  <si>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</si>
  <si>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</si>
  <si>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</si>
  <si>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</si>
  <si>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</si>
  <si>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</si>
  <si>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</si>
  <si>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</si>
  <si>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</si>
  <si>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</si>
  <si>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</si>
  <si>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</si>
  <si>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</si>
  <si>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</si>
  <si>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</si>
  <si>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</si>
  <si>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</si>
  <si>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</si>
  <si>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</si>
  <si>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</si>
  <si>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</si>
  <si>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</si>
  <si>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</si>
  <si>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</si>
  <si>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</si>
  <si>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</si>
  <si>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</si>
  <si>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</si>
  <si>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</si>
  <si>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</si>
  <si>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</si>
  <si>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</si>
  <si>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</si>
  <si>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</si>
  <si>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</si>
  <si>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</si>
  <si>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</si>
  <si>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</si>
  <si>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</si>
  <si>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</si>
  <si>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</si>
  <si>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</si>
  <si>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</si>
  <si>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</si>
  <si>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</si>
  <si>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</si>
  <si>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</si>
  <si>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</si>
  <si>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</si>
  <si>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</si>
  <si>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</si>
  <si>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</si>
  <si>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</si>
  <si>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</si>
  <si>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</si>
  <si>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</si>
  <si>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</si>
  <si>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</si>
  <si>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</si>
  <si>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</si>
  <si>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</si>
  <si>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</si>
  <si>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</si>
  <si>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</si>
  <si>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</si>
  <si>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</si>
  <si>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</si>
  <si>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</si>
  <si>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</si>
  <si>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</si>
  <si>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</si>
  <si>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</si>
  <si>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</si>
  <si>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</si>
  <si>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</si>
  <si>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</si>
  <si>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</si>
  <si>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</si>
  <si>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</si>
  <si>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</si>
  <si>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</si>
  <si>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</si>
  <si>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</si>
  <si>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</si>
  <si>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</si>
  <si>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</si>
  <si>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</si>
  <si>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</si>
  <si>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</si>
  <si>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</si>
  <si>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</si>
  <si>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</si>
  <si>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</si>
  <si>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</si>
  <si>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</si>
  <si>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</si>
  <si>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</si>
  <si>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</si>
  <si>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</si>
  <si>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</si>
  <si>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</si>
  <si>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</si>
  <si>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</si>
  <si>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</si>
  <si>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</si>
  <si>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</si>
  <si>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</si>
  <si>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</si>
  <si>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</si>
  <si>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</si>
  <si>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</si>
  <si>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</si>
  <si>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</si>
  <si>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</si>
  <si>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</si>
  <si>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</si>
  <si>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</si>
  <si>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</si>
  <si>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</si>
  <si>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</si>
  <si>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</si>
  <si>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</si>
  <si>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</si>
  <si>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</si>
  <si>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</si>
  <si>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</si>
  <si>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</si>
  <si>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</si>
  <si>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</si>
  <si>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</si>
  <si>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</si>
  <si>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</si>
  <si>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</si>
  <si>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</si>
  <si>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</si>
  <si>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</si>
  <si>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</si>
  <si>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</si>
  <si>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</si>
  <si>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</si>
  <si>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</si>
  <si>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</si>
  <si>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</si>
  <si>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</si>
  <si>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</si>
  <si>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</si>
  <si>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</si>
  <si>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</si>
  <si>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</si>
  <si>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</si>
  <si>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</si>
  <si>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</si>
  <si>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</si>
  <si>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</si>
  <si>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</si>
  <si>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</si>
  <si>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</si>
  <si>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</si>
  <si>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</si>
  <si>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</si>
  <si>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</si>
  <si>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</si>
  <si>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</si>
  <si>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</si>
  <si>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</si>
  <si>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</si>
  <si>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</si>
  <si>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</si>
  <si>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</si>
  <si>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</si>
  <si>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</si>
  <si>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</si>
  <si>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</si>
  <si>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</si>
  <si>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</si>
  <si>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</si>
  <si>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</si>
  <si>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</si>
  <si>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</si>
  <si>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</si>
  <si>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</si>
  <si>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</si>
  <si>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</si>
  <si>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</si>
  <si>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</si>
  <si>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</si>
  <si>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</si>
  <si>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</si>
  <si>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</si>
  <si>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</si>
  <si>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</si>
  <si>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</si>
  <si>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</si>
  <si>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</si>
  <si>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</si>
  <si>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</si>
  <si>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</si>
  <si>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</si>
  <si>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</si>
  <si>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</si>
  <si>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</si>
  <si>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</si>
  <si>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</si>
  <si>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</si>
  <si>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</si>
  <si>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</si>
  <si>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</si>
  <si>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</si>
  <si>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</si>
  <si>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</si>
  <si>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</si>
  <si>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</si>
  <si>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</si>
  <si>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</si>
  <si>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</si>
  <si>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</si>
  <si>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</si>
  <si>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</si>
  <si>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</si>
  <si>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</si>
  <si>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</si>
  <si>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</si>
  <si>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</si>
  <si>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</si>
  <si>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</si>
  <si>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</si>
  <si>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</si>
  <si>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</si>
  <si>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</si>
  <si>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</si>
  <si>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</si>
  <si>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</si>
  <si>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</si>
  <si>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</si>
  <si>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</si>
  <si>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</si>
  <si>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</si>
  <si>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</si>
  <si>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</si>
  <si>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</si>
  <si>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</si>
  <si>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</si>
  <si>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</si>
  <si>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</si>
  <si>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</si>
  <si>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</si>
  <si>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</si>
  <si>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</si>
  <si>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</si>
  <si>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</si>
  <si>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</si>
  <si>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</si>
  <si>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</si>
  <si>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</si>
  <si>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</si>
  <si>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</si>
  <si>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</si>
  <si>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</si>
  <si>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</si>
  <si>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</si>
  <si>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</si>
  <si>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</si>
  <si>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</si>
  <si>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</si>
  <si>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</si>
  <si>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</si>
  <si>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</si>
  <si>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</si>
  <si>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</si>
  <si>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</si>
  <si>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</si>
  <si>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</si>
  <si>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</si>
  <si>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</si>
  <si>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</si>
  <si>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</si>
  <si>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</si>
  <si>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</si>
  <si>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</si>
  <si>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</si>
  <si>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</si>
  <si>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</si>
  <si>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</si>
  <si>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</si>
  <si>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</si>
  <si>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</si>
  <si>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</si>
  <si>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</si>
  <si>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</si>
  <si>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</si>
  <si>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</si>
  <si>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</si>
  <si>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</si>
  <si>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</si>
  <si>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</si>
  <si>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</si>
  <si>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</si>
  <si>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</si>
  <si>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</si>
  <si>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</si>
  <si>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</si>
  <si>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</si>
  <si>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</si>
  <si>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</si>
  <si>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</si>
  <si>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</si>
  <si>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</si>
  <si>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</si>
  <si>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</si>
  <si>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</si>
  <si>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</si>
  <si>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</si>
  <si>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</si>
  <si>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</si>
  <si>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</si>
  <si>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</si>
  <si>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</si>
  <si>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</si>
  <si>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</si>
  <si>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</si>
  <si>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</si>
  <si>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</si>
  <si>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</si>
  <si>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</si>
  <si>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</si>
  <si>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</si>
  <si>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</si>
  <si>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</si>
  <si>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</si>
  <si>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</si>
  <si>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</si>
  <si>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</si>
  <si>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</si>
  <si>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</si>
  <si>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</si>
  <si>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</si>
  <si>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</si>
  <si>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</si>
  <si>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</si>
  <si>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</si>
  <si>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</si>
  <si>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</si>
  <si>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</si>
  <si>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</si>
  <si>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</si>
  <si>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</si>
  <si>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</si>
  <si>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</si>
  <si>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</si>
  <si>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</si>
  <si>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</si>
  <si>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</si>
  <si>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</si>
  <si>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</si>
  <si>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</si>
  <si>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</si>
  <si>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</si>
  <si>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</si>
  <si>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</si>
  <si>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</si>
  <si>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</si>
  <si>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</si>
  <si>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</si>
  <si>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</si>
  <si>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</si>
  <si>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</si>
  <si>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</si>
  <si>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</si>
  <si>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</si>
  <si>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</si>
  <si>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</si>
  <si>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</si>
  <si>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</si>
  <si>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</si>
  <si>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</si>
  <si>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</si>
  <si>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</si>
  <si>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</si>
  <si>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</si>
  <si>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</si>
  <si>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</si>
  <si>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</si>
  <si>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</si>
  <si>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</si>
  <si>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</si>
  <si>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</si>
  <si>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</si>
  <si>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</si>
  <si>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</si>
  <si>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</si>
  <si>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</si>
  <si>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</si>
  <si>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</si>
  <si>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</si>
  <si>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</si>
  <si>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</si>
  <si>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</si>
  <si>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</si>
  <si>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</si>
  <si>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</si>
  <si>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</si>
  <si>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</si>
  <si>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</si>
  <si>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</si>
  <si>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</si>
  <si>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</si>
  <si>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</si>
  <si>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</si>
  <si>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</si>
  <si>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</si>
  <si>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</si>
  <si>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</si>
  <si>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</si>
  <si>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</si>
  <si>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</si>
  <si>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</si>
  <si>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</si>
  <si>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</si>
  <si>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</si>
  <si>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</si>
  <si>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</si>
  <si>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</si>
  <si>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</si>
  <si>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</si>
  <si>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</si>
  <si>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</si>
  <si>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</si>
  <si>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</si>
  <si>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</si>
  <si>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</si>
  <si>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</si>
  <si>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</si>
  <si>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</si>
  <si>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</si>
  <si>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</si>
  <si>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</si>
  <si>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</si>
  <si>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</si>
  <si>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</si>
  <si>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</si>
  <si>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</si>
  <si>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</si>
  <si>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</si>
  <si>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</si>
  <si>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</si>
  <si>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</si>
  <si>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</si>
  <si>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</si>
  <si>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</si>
  <si>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</si>
  <si>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</si>
  <si>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</si>
  <si>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</si>
  <si>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</si>
  <si>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</si>
  <si>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</si>
  <si>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</si>
  <si>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</si>
  <si>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</si>
  <si>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</si>
  <si>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</si>
  <si>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</si>
  <si>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</si>
  <si>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</si>
  <si>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</si>
  <si>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</si>
  <si>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</si>
  <si>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</si>
  <si>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</si>
  <si>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</si>
  <si>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</si>
  <si>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</si>
  <si>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</si>
  <si>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</si>
  <si>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</si>
  <si>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</si>
  <si>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</si>
  <si>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</si>
  <si>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</si>
  <si>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</si>
  <si>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</si>
  <si>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</si>
  <si>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</si>
  <si>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</si>
  <si>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</si>
  <si>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</si>
  <si>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</si>
  <si>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</si>
  <si>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</si>
  <si>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</si>
  <si>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</si>
  <si>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</si>
  <si>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</si>
  <si>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</si>
  <si>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</si>
  <si>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</si>
  <si>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</si>
  <si>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</si>
  <si>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</si>
  <si>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</si>
  <si>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</si>
  <si>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</si>
  <si>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</si>
  <si>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</si>
  <si>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</si>
  <si>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</si>
  <si>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</si>
  <si>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</si>
  <si>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</si>
  <si>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</si>
  <si>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</si>
  <si>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</si>
  <si>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</si>
  <si>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</si>
  <si>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</si>
  <si>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</si>
  <si>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</si>
  <si>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</si>
  <si>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</si>
  <si>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</si>
  <si>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</si>
  <si>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</si>
  <si>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</si>
  <si>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</si>
  <si>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</si>
  <si>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</si>
  <si>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</si>
  <si>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</si>
  <si>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</si>
  <si>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</si>
  <si>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</si>
  <si>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</si>
  <si>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</si>
  <si>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</si>
  <si>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</si>
  <si>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</si>
  <si>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</si>
  <si>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</si>
  <si>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</si>
  <si>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</si>
  <si>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</si>
  <si>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</si>
  <si>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</si>
  <si>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</si>
  <si>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</si>
  <si>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</si>
  <si>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</si>
  <si>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</si>
  <si>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</si>
  <si>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</si>
  <si>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</si>
  <si>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</si>
  <si>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</si>
  <si>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</si>
  <si>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</si>
  <si>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</si>
  <si>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</si>
  <si>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</si>
  <si>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</si>
  <si>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</si>
  <si>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</si>
  <si>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</si>
  <si>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</si>
  <si>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</si>
  <si>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</si>
  <si>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</si>
  <si>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</si>
  <si>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</si>
  <si>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</si>
  <si>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</si>
  <si>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</si>
  <si>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</si>
  <si>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</si>
  <si>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</si>
  <si>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</si>
  <si>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</si>
  <si>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</si>
  <si>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</si>
  <si>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</si>
  <si>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</si>
  <si>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</si>
  <si>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</si>
  <si>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</si>
  <si>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</si>
  <si>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</si>
  <si>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</si>
  <si>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</si>
  <si>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</si>
  <si>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</si>
  <si>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</si>
  <si>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</si>
  <si>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</si>
  <si>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</si>
  <si>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</si>
  <si>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</si>
  <si>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</si>
  <si>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</si>
  <si>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</si>
  <si>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</si>
  <si>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</si>
  <si>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</si>
  <si>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</si>
  <si>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</si>
  <si>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</si>
  <si>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</si>
  <si>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</si>
  <si>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</si>
  <si>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</si>
  <si>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</si>
  <si>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</si>
  <si>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</si>
  <si>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</si>
  <si>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</si>
  <si>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</si>
  <si>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</si>
  <si>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</si>
  <si>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</si>
  <si>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</si>
  <si>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</si>
  <si>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</si>
  <si>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</si>
  <si>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</si>
  <si>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</si>
  <si>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</si>
  <si>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</si>
  <si>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</si>
  <si>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</si>
  <si>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</si>
  <si>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</si>
  <si>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</si>
  <si>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</si>
  <si>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</si>
  <si>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</si>
  <si>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</si>
  <si>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</si>
  <si>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</si>
  <si>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</si>
  <si>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</si>
  <si>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</si>
  <si>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</si>
  <si>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</si>
  <si>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</si>
  <si>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</si>
  <si>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</si>
  <si>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</si>
  <si>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</si>
  <si>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</si>
  <si>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</si>
  <si>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</si>
  <si>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</si>
  <si>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</si>
  <si>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</si>
  <si>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</si>
  <si>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</si>
  <si>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</si>
  <si>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</si>
  <si>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</si>
  <si>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</si>
  <si>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</si>
  <si>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</si>
  <si>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</si>
  <si>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</si>
  <si>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</si>
  <si>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</si>
  <si>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</si>
  <si>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</si>
  <si>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</si>
  <si>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</si>
  <si>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</si>
  <si>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</si>
  <si>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</si>
  <si>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</si>
  <si>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</si>
  <si>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</si>
  <si>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</si>
  <si>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</si>
  <si>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</si>
  <si>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</si>
  <si>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</si>
  <si>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</si>
  <si>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</si>
  <si>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</si>
  <si>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</si>
  <si>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</si>
  <si>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</si>
  <si>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</si>
  <si>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</si>
  <si>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</si>
  <si>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</si>
  <si>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</si>
  <si>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</si>
  <si>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</si>
  <si>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</si>
  <si>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</si>
  <si>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</si>
  <si>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</si>
  <si>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</si>
  <si>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</si>
  <si>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</si>
  <si>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</si>
  <si>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</si>
  <si>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</si>
  <si>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</si>
  <si>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</si>
  <si>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</si>
  <si>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</si>
  <si>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</si>
  <si>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</si>
  <si>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</si>
  <si>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</si>
  <si>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</si>
  <si>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</si>
  <si>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</si>
  <si>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</si>
  <si>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</si>
  <si>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</si>
  <si>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</si>
  <si>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</si>
  <si>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</si>
  <si>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</si>
  <si>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</si>
  <si>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</si>
  <si>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</si>
  <si>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</si>
  <si>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</si>
  <si>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</si>
  <si>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</si>
  <si>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</si>
  <si>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</si>
  <si>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</si>
  <si>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</si>
  <si>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</si>
  <si>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</si>
  <si>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</si>
  <si>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</si>
  <si>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</si>
  <si>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</si>
  <si>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</si>
  <si>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</si>
  <si>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</si>
  <si>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</si>
  <si>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</si>
  <si>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</si>
  <si>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</si>
  <si>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</si>
  <si>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</si>
  <si>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</si>
  <si>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</si>
  <si>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</si>
  <si>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</si>
  <si>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</si>
  <si>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</si>
  <si>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</si>
  <si>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</si>
  <si>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</si>
  <si>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</si>
  <si>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</si>
  <si>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</si>
  <si>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</si>
  <si>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</si>
  <si>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</si>
  <si>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</si>
  <si>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</si>
  <si>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</si>
  <si>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</si>
  <si>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</si>
  <si>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</si>
  <si>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</si>
  <si>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</si>
  <si>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</si>
  <si>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</si>
  <si>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</si>
  <si>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</si>
  <si>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</si>
  <si>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</si>
  <si>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</si>
  <si>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</si>
  <si>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</si>
  <si>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</si>
  <si>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</si>
  <si>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</si>
  <si>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</si>
  <si>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</si>
  <si>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</si>
  <si>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</si>
  <si>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</si>
  <si>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</si>
  <si>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</si>
  <si>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</si>
  <si>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</si>
  <si>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</si>
  <si>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</si>
  <si>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</si>
  <si>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</si>
  <si>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</si>
  <si>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</si>
  <si>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</si>
  <si>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</si>
  <si>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</si>
  <si>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</si>
  <si>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</si>
  <si>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</si>
  <si>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</si>
  <si>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</si>
  <si>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</si>
  <si>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</si>
  <si>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</si>
  <si>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</si>
  <si>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</si>
  <si>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</si>
  <si>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</si>
  <si>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</si>
  <si>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</si>
  <si>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</si>
  <si>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</si>
  <si>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</si>
  <si>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</si>
  <si>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</si>
  <si>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</si>
  <si>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</si>
  <si>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</si>
  <si>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</si>
  <si>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</si>
  <si>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</si>
  <si>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</si>
  <si>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</si>
  <si>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</si>
  <si>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</si>
  <si>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</si>
  <si>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</si>
  <si>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</si>
  <si>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</si>
  <si>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</si>
  <si>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</si>
  <si>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</si>
  <si>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</si>
  <si>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</si>
  <si>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</si>
  <si>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</si>
  <si>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</si>
  <si>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</si>
  <si>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</si>
  <si>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</si>
  <si>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</si>
  <si>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</si>
  <si>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</si>
  <si>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</si>
  <si>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</si>
  <si>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</si>
  <si>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</si>
  <si>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</si>
  <si>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</si>
  <si>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</si>
  <si>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</si>
  <si>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</si>
  <si>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</si>
  <si>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</si>
  <si>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</si>
  <si>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</si>
  <si>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</si>
  <si>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</si>
  <si>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</si>
  <si>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</si>
  <si>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</si>
  <si>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</si>
  <si>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</si>
  <si>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</si>
  <si>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</si>
  <si>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</si>
  <si>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</si>
  <si>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</si>
  <si>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</si>
  <si>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</si>
  <si>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</si>
  <si>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</si>
  <si>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</si>
  <si>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</si>
  <si>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</si>
  <si>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</si>
  <si>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</si>
  <si>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</si>
  <si>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</si>
  <si>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</si>
  <si>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</si>
  <si>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</si>
  <si>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</si>
  <si>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</si>
  <si>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</si>
  <si>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</si>
  <si>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</si>
  <si>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</si>
  <si>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</si>
  <si>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</si>
  <si>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</si>
  <si>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</si>
  <si>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</si>
  <si>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</si>
  <si>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</si>
  <si>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</si>
  <si>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</si>
  <si>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</si>
  <si>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</si>
  <si>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</si>
  <si>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</si>
  <si>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</si>
  <si>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</si>
  <si>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</si>
  <si>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</si>
  <si>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</si>
  <si>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</si>
  <si>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</si>
  <si>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</si>
  <si>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</si>
  <si>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</si>
  <si>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</si>
  <si>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</si>
  <si>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</si>
  <si>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</si>
  <si>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</si>
  <si>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</si>
  <si>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</si>
  <si>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</si>
  <si>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</si>
  <si>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</si>
  <si>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</si>
  <si>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</si>
  <si>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</si>
  <si>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</si>
  <si>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</si>
  <si>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</si>
  <si>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</si>
  <si>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</si>
  <si>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</si>
  <si>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</si>
  <si>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</si>
  <si>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</si>
  <si>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</si>
  <si>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</si>
  <si>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</si>
  <si>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</si>
  <si>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</si>
  <si>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</si>
  <si>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</si>
  <si>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</si>
  <si>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</si>
  <si>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</si>
  <si>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</si>
  <si>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</si>
  <si>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</si>
  <si>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</si>
  <si>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</si>
  <si>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</si>
  <si>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</si>
  <si>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</si>
  <si>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</si>
  <si>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</si>
  <si>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</si>
  <si>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</si>
  <si>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</si>
  <si>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</si>
  <si>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</si>
  <si>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</si>
  <si>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</si>
  <si>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</si>
  <si>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</si>
  <si>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</si>
  <si>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</si>
  <si>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</si>
  <si>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</si>
  <si>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</si>
  <si>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</si>
  <si>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</si>
  <si>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</si>
  <si>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</si>
  <si>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</si>
  <si>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</si>
  <si>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</si>
  <si>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</si>
  <si>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</si>
  <si>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</si>
  <si>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</si>
  <si>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</si>
  <si>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</si>
  <si>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</si>
  <si>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</si>
  <si>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</si>
  <si>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</si>
  <si>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</si>
  <si>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</si>
  <si>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</si>
  <si>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</si>
  <si>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</si>
  <si>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</si>
  <si>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</si>
  <si>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</si>
  <si>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</si>
  <si>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</si>
  <si>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</si>
  <si>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</si>
  <si>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</si>
  <si>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</si>
  <si>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</si>
  <si>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</si>
  <si>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</si>
  <si>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</si>
  <si>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</si>
  <si>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</si>
  <si>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</si>
  <si>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</si>
  <si>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</si>
  <si>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</si>
  <si>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</si>
  <si>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</si>
  <si>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</si>
  <si>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</si>
  <si>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</si>
  <si>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</si>
  <si>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</si>
  <si>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</si>
  <si>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</si>
  <si>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</si>
  <si>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</si>
  <si>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</si>
  <si>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</si>
  <si>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</si>
  <si>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</si>
  <si>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</si>
  <si>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</si>
  <si>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</si>
  <si>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</si>
  <si>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</si>
  <si>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</si>
  <si>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</si>
  <si>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</si>
  <si>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</si>
  <si>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</si>
  <si>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</si>
  <si>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</si>
  <si>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</si>
  <si>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</si>
  <si>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</si>
  <si>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</si>
  <si>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</si>
  <si>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</si>
  <si>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</si>
  <si>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</si>
  <si>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</si>
  <si>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</si>
  <si>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</si>
  <si>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</si>
  <si>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</si>
  <si>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</si>
  <si>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</si>
  <si>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</si>
  <si>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</si>
  <si>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</si>
  <si>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</si>
  <si>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</si>
  <si>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</si>
  <si>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</si>
  <si>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</si>
  <si>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</si>
  <si>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</si>
  <si>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</si>
  <si>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</si>
  <si>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</si>
  <si>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</si>
  <si>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</si>
  <si>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</si>
  <si>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</si>
  <si>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</si>
  <si>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</si>
  <si>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</si>
  <si>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</si>
  <si>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</si>
  <si>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</si>
  <si>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</si>
  <si>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</si>
  <si>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</si>
  <si>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</si>
  <si>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</si>
  <si>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</si>
  <si>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</si>
  <si>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</si>
  <si>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</si>
  <si>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</si>
  <si>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</si>
  <si>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</si>
  <si>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</si>
  <si>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</si>
  <si>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</si>
  <si>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</si>
  <si>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</si>
  <si>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</si>
  <si>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</si>
  <si>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</si>
  <si>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</si>
  <si>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</si>
  <si>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</si>
  <si>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</si>
  <si>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</si>
  <si>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</si>
  <si>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</si>
  <si>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</si>
  <si>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</si>
  <si>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</si>
  <si>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</si>
  <si>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</si>
  <si>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</si>
  <si>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</si>
  <si>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</si>
  <si>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</si>
  <si>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</si>
  <si>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</si>
  <si>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</si>
  <si>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</si>
  <si>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</si>
  <si>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</si>
  <si>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</si>
  <si>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</si>
  <si>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</si>
  <si>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</si>
  <si>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</si>
  <si>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</si>
  <si>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</si>
  <si>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</si>
  <si>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</si>
  <si>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</si>
  <si>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</si>
  <si>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</si>
  <si>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</si>
  <si>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</si>
  <si>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</si>
  <si>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</si>
  <si>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</si>
  <si>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</si>
  <si>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</si>
  <si>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</si>
  <si>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</si>
  <si>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</si>
  <si>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</si>
  <si>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</si>
  <si>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</si>
  <si>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</si>
  <si>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</si>
  <si>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</si>
  <si>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</si>
  <si>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</si>
  <si>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</si>
  <si>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</si>
  <si>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</si>
  <si>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</si>
  <si>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</si>
  <si>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</si>
  <si>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</si>
  <si>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</si>
  <si>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</si>
  <si>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</si>
  <si>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</si>
  <si>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</si>
  <si>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</si>
  <si>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</si>
  <si>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</si>
  <si>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</si>
  <si>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</si>
  <si>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</si>
  <si>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</si>
  <si>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</si>
  <si>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</si>
  <si>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</si>
  <si>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</si>
  <si>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</si>
  <si>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</si>
  <si>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</si>
  <si>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</si>
  <si>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</si>
  <si>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</si>
  <si>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</si>
  <si>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</si>
  <si>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</si>
  <si>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</si>
  <si>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</si>
  <si>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</si>
  <si>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</si>
  <si>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</si>
  <si>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</si>
  <si>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</si>
  <si>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</si>
  <si>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</si>
  <si>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</si>
  <si>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</si>
  <si>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</si>
  <si>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</si>
  <si>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</si>
  <si>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</si>
  <si>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</si>
  <si>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</si>
  <si>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</si>
  <si>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</si>
  <si>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</si>
  <si>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</si>
  <si>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</si>
  <si>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</si>
  <si>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</si>
  <si>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</si>
  <si>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</si>
  <si>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</si>
  <si>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</si>
  <si>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</si>
  <si>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</si>
  <si>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</si>
  <si>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</si>
  <si>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</si>
  <si>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</si>
  <si>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</si>
  <si>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</si>
  <si>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</si>
  <si>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</si>
  <si>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</si>
  <si>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</si>
  <si>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</si>
  <si>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</si>
  <si>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</si>
  <si>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</si>
  <si>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</si>
  <si>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</si>
  <si>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</si>
  <si>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</si>
  <si>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</si>
  <si>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</si>
  <si>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</si>
  <si>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</si>
  <si>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</si>
  <si>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</si>
  <si>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</si>
  <si>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</si>
  <si>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</si>
  <si>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</si>
  <si>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</si>
  <si>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</si>
  <si>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</si>
  <si>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</si>
  <si>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</si>
  <si>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</si>
  <si>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</si>
  <si>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</si>
  <si>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</si>
  <si>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</si>
  <si>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</si>
  <si>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</si>
  <si>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</si>
  <si>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</si>
  <si>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</si>
  <si>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</si>
  <si>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</si>
  <si>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</si>
  <si>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</si>
  <si>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</si>
  <si>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</si>
  <si>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</si>
  <si>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</si>
  <si>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</si>
  <si>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</si>
  <si>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</si>
  <si>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</si>
  <si>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</si>
  <si>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</si>
  <si>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</si>
  <si>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</si>
  <si>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</si>
  <si>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</si>
  <si>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</si>
  <si>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</si>
  <si>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</si>
  <si>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</si>
  <si>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</si>
  <si>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</si>
  <si>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</si>
  <si>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</si>
  <si>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</si>
  <si>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</si>
  <si>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</si>
  <si>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</si>
  <si>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</si>
  <si>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</si>
  <si>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</si>
  <si>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</si>
  <si>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</si>
  <si>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</si>
  <si>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</si>
  <si>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</si>
  <si>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</si>
  <si>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</si>
  <si>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</si>
  <si>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</si>
  <si>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</si>
  <si>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</si>
  <si>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</si>
  <si>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</si>
  <si>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</si>
  <si>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</si>
  <si>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</si>
  <si>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</si>
  <si>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</si>
  <si>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</si>
  <si>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</si>
  <si>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</si>
  <si>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</si>
  <si>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</si>
  <si>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</si>
  <si>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</si>
  <si>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</si>
  <si>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</si>
  <si>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</si>
  <si>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</si>
  <si>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</si>
  <si>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</si>
  <si>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</si>
  <si>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</si>
  <si>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</si>
  <si>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</si>
  <si>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</si>
  <si>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</si>
  <si>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</si>
  <si>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</si>
  <si>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</si>
  <si>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</si>
  <si>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</si>
  <si>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</si>
  <si>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</si>
  <si>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</si>
  <si>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</si>
  <si>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</si>
  <si>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</si>
  <si>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</si>
  <si>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</si>
  <si>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</si>
  <si>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</si>
  <si>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</si>
  <si>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</si>
  <si>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</si>
  <si>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</si>
  <si>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</si>
  <si>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</si>
  <si>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</si>
  <si>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</si>
  <si>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</si>
  <si>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</si>
  <si>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</si>
  <si>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</si>
  <si>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</si>
  <si>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</si>
  <si>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</si>
  <si>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</si>
  <si>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</si>
  <si>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</si>
  <si>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</si>
  <si>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</si>
  <si>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</si>
  <si>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</si>
  <si>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</si>
  <si>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</si>
  <si>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</si>
  <si>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</si>
  <si>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</si>
  <si>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</si>
  <si>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</si>
  <si>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</si>
  <si>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</si>
  <si>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</si>
  <si>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</si>
  <si>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</si>
  <si>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</si>
  <si>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</si>
  <si>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</si>
  <si>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</si>
  <si>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</si>
  <si>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</si>
  <si>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</si>
  <si>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</si>
  <si>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</si>
  <si>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</si>
  <si>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</si>
  <si>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</si>
  <si>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</si>
  <si>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</si>
  <si>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</si>
  <si>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</si>
  <si>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</si>
  <si>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</si>
  <si>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</si>
  <si>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</si>
  <si>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</si>
  <si>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</si>
  <si>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</si>
  <si>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</si>
  <si>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</si>
  <si>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</si>
  <si>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</si>
  <si>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</si>
  <si>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</si>
  <si>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</si>
  <si>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</si>
  <si>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</si>
  <si>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</si>
  <si>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</si>
  <si>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</si>
  <si>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</si>
  <si>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</si>
  <si>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</si>
  <si>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</si>
  <si>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</si>
  <si>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</si>
  <si>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</si>
  <si>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</si>
  <si>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</si>
  <si>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</si>
  <si>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</si>
  <si>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</si>
  <si>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</si>
  <si>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</si>
  <si>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</si>
  <si>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</si>
  <si>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</si>
  <si>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</si>
  <si>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</si>
  <si>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</si>
  <si>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</si>
  <si>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</si>
  <si>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</si>
  <si>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</si>
  <si>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</si>
  <si>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</si>
  <si>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</si>
  <si>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</si>
  <si>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</si>
  <si>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</si>
  <si>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</si>
  <si>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</si>
  <si>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</si>
  <si>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</si>
  <si>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</si>
  <si>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</si>
  <si>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</si>
  <si>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</si>
  <si>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</si>
  <si>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</si>
  <si>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</si>
  <si>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</si>
  <si>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</si>
  <si>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</si>
  <si>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</si>
  <si>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</si>
  <si>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</si>
  <si>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</si>
  <si>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</si>
  <si>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</si>
  <si>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</si>
  <si>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</si>
  <si>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</si>
  <si>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</si>
  <si>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</si>
  <si>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</si>
  <si>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</si>
  <si>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</si>
  <si>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</si>
  <si>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</si>
  <si>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</si>
  <si>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</si>
  <si>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</si>
  <si>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</si>
  <si>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</si>
  <si>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</si>
  <si>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</si>
  <si>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</si>
  <si>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</si>
  <si>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</si>
  <si>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</si>
  <si>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</si>
  <si>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</si>
  <si>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</si>
  <si>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</si>
  <si>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</si>
  <si>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</si>
  <si>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</si>
  <si>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</si>
  <si>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</si>
  <si>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</si>
  <si>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</si>
  <si>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</si>
  <si>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</si>
  <si>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</si>
  <si>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</si>
  <si>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</si>
  <si>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</si>
  <si>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</si>
  <si>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</si>
  <si>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</si>
  <si>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</si>
  <si>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</si>
  <si>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</si>
  <si>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</si>
  <si>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</si>
  <si>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</si>
  <si>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</si>
  <si>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</si>
  <si>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</si>
  <si>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</si>
  <si>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</si>
  <si>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</si>
  <si>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</si>
  <si>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</si>
  <si>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</si>
  <si>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</si>
  <si>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</si>
  <si>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</si>
  <si>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</si>
  <si>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</si>
  <si>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</si>
  <si>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</si>
  <si>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</si>
  <si>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</si>
  <si>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</si>
  <si>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</si>
  <si>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</si>
  <si>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</si>
  <si>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</si>
  <si>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</si>
  <si>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</si>
  <si>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</si>
  <si>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</si>
  <si>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</si>
  <si>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</si>
  <si>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</si>
  <si>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</si>
  <si>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</si>
  <si>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</si>
  <si>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</si>
  <si>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</si>
  <si>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</si>
  <si>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</si>
  <si>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</si>
  <si>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</si>
  <si>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</si>
  <si>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</si>
  <si>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</si>
  <si>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</si>
  <si>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</si>
  <si>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</si>
  <si>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</si>
  <si>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</si>
  <si>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</si>
  <si>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</si>
  <si>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</si>
  <si>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</si>
  <si>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</si>
  <si>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</si>
  <si>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</si>
  <si>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</si>
  <si>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</si>
  <si>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</si>
  <si>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</si>
  <si>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</si>
  <si>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</si>
  <si>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</si>
  <si>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</si>
  <si>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</si>
  <si>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</si>
  <si>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</si>
  <si>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</si>
  <si>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</si>
  <si>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</si>
  <si>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</si>
  <si>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</si>
  <si>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</si>
  <si>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</si>
  <si>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</si>
  <si>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</si>
  <si>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</si>
  <si>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</si>
  <si>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</si>
  <si>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</si>
  <si>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</si>
  <si>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</si>
  <si>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</si>
  <si>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</si>
  <si>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</si>
  <si>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</si>
  <si>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</si>
  <si>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</si>
  <si>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</si>
  <si>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</si>
  <si>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</si>
  <si>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</si>
  <si>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</si>
  <si>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</si>
  <si>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</si>
  <si>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</si>
  <si>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</si>
  <si>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</si>
  <si>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</si>
  <si>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</si>
  <si>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</si>
  <si>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</si>
  <si>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</si>
  <si>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</si>
  <si>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</si>
  <si>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</si>
  <si>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</si>
  <si>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</si>
  <si>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</si>
  <si>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</si>
  <si>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</si>
  <si>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</si>
  <si>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</si>
  <si>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</si>
  <si>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</si>
  <si>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</si>
  <si>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</si>
  <si>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</si>
  <si>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</si>
  <si>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</si>
  <si>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</si>
  <si>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</si>
  <si>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</si>
  <si>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</si>
  <si>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</si>
  <si>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</si>
  <si>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</si>
  <si>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</si>
  <si>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</si>
  <si>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</si>
  <si>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</si>
  <si>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</si>
  <si>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</si>
  <si>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</si>
  <si>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</si>
  <si>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</si>
  <si>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</si>
  <si>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</si>
  <si>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</si>
  <si>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</si>
  <si>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</si>
  <si>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</si>
  <si>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</si>
  <si>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</si>
  <si>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</si>
  <si>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</si>
  <si>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</si>
  <si>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</si>
  <si>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</si>
  <si>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</si>
  <si>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</si>
  <si>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</si>
  <si>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</si>
  <si>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</si>
  <si>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</si>
  <si>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</si>
  <si>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</si>
  <si>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</si>
  <si>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</si>
  <si>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</si>
  <si>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</si>
  <si>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</si>
  <si>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</si>
  <si>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</si>
  <si>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</si>
  <si>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</si>
  <si>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</si>
  <si>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</si>
  <si>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</si>
  <si>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</si>
  <si>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</si>
  <si>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</si>
  <si>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</si>
  <si>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</si>
  <si>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</si>
  <si>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</si>
  <si>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</si>
  <si>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</si>
  <si>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</si>
  <si>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</si>
  <si>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</si>
  <si>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</si>
  <si>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</si>
  <si>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</si>
  <si>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</si>
  <si>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</si>
  <si>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</si>
  <si>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</si>
  <si>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</si>
  <si>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</si>
  <si>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</si>
  <si>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</si>
  <si>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</si>
  <si>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</si>
  <si>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</si>
  <si>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</si>
  <si>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</si>
  <si>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</si>
  <si>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</si>
  <si>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</si>
  <si>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</si>
  <si>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</si>
  <si>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</si>
  <si>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</si>
  <si>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</si>
  <si>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</si>
  <si>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</si>
  <si>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</si>
  <si>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</si>
  <si>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</si>
  <si>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</si>
  <si>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</si>
  <si>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</si>
  <si>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</si>
  <si>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</si>
  <si>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</si>
  <si>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</si>
  <si>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</si>
  <si>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</si>
  <si>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</si>
  <si>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</si>
  <si>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</si>
  <si>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</si>
  <si>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</si>
  <si>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</si>
  <si>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</si>
  <si>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</si>
  <si>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</si>
  <si>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</si>
  <si>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</si>
  <si>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</si>
  <si>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</si>
  <si>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</si>
  <si>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</si>
  <si>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</si>
  <si>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</si>
  <si>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</si>
  <si>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</si>
  <si>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</si>
  <si>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</si>
  <si>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</si>
  <si>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</si>
  <si>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</si>
  <si>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</si>
  <si>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</si>
  <si>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</si>
  <si>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</si>
  <si>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</si>
  <si>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</si>
  <si>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</si>
  <si>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</si>
  <si>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</si>
  <si>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</si>
  <si>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</si>
  <si>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</si>
  <si>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</si>
  <si>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</si>
  <si>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</si>
  <si>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</si>
  <si>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</si>
  <si>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</si>
  <si>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</si>
  <si>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</si>
  <si>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</si>
  <si>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</si>
  <si>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</si>
  <si>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</si>
  <si>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</si>
  <si>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</si>
  <si>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</si>
  <si>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</si>
  <si>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</si>
  <si>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</si>
  <si>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</si>
  <si>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</si>
  <si>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</si>
  <si>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</si>
  <si>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</si>
  <si>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</si>
  <si>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</si>
  <si>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</si>
  <si>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</si>
  <si>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</si>
  <si>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</si>
  <si>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</si>
  <si>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</si>
  <si>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</si>
  <si>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</si>
  <si>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</si>
  <si>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</si>
  <si>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</si>
  <si>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</si>
  <si>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</si>
  <si>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</si>
  <si>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</si>
  <si>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</si>
  <si>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</si>
  <si>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</si>
  <si>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</si>
  <si>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</si>
  <si>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</si>
  <si>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</si>
  <si>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</si>
  <si>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</si>
  <si>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</si>
  <si>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</si>
  <si>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</si>
  <si>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</si>
  <si>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</si>
  <si>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</si>
  <si>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</si>
  <si>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</si>
  <si>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</si>
  <si>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</si>
  <si>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</si>
  <si>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</si>
  <si>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</si>
  <si>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</si>
  <si>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</si>
  <si>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</si>
  <si>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</si>
  <si>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</si>
  <si>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</si>
  <si>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</si>
  <si>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</si>
  <si>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</si>
  <si>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</si>
  <si>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</si>
  <si>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</si>
  <si>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</si>
  <si>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</si>
  <si>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</si>
  <si>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</si>
  <si>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</si>
  <si>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</si>
  <si>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</si>
  <si>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</si>
  <si>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</si>
  <si>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</si>
  <si>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</si>
  <si>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</si>
  <si>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</si>
  <si>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</si>
  <si>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</si>
  <si>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</si>
  <si>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</si>
  <si>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</si>
  <si>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</si>
  <si>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</si>
  <si>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</si>
  <si>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</si>
  <si>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</si>
  <si>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</si>
  <si>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</si>
  <si>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</si>
  <si>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</si>
  <si>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</si>
  <si>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</si>
  <si>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</si>
  <si>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</si>
  <si>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</si>
  <si>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</si>
  <si>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</si>
  <si>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</si>
  <si>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</si>
  <si>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</si>
  <si>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</si>
  <si>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</si>
  <si>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</si>
  <si>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</si>
  <si>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</si>
  <si>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</si>
  <si>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</si>
  <si>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</si>
  <si>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</si>
  <si>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</si>
  <si>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</si>
  <si>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</si>
  <si>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</si>
  <si>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</si>
  <si>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</si>
  <si>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</si>
  <si>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</si>
  <si>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</si>
  <si>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</si>
  <si>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</si>
  <si>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</si>
  <si>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</si>
  <si>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</si>
  <si>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</si>
  <si>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</si>
  <si>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</si>
  <si>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</si>
  <si>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</si>
  <si>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</si>
  <si>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</si>
  <si>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</si>
  <si>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</si>
  <si>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</si>
  <si>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</si>
  <si>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</si>
  <si>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</si>
  <si>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</si>
  <si>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</si>
  <si>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</si>
  <si>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</si>
  <si>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</si>
  <si>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</si>
  <si>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</si>
  <si>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</si>
  <si>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</si>
  <si>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</si>
  <si>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</si>
  <si>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</si>
  <si>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</si>
  <si>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</si>
  <si>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</si>
  <si>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</si>
  <si>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</si>
  <si>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</si>
  <si>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</si>
  <si>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</si>
  <si>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</si>
  <si>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</si>
  <si>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</si>
  <si>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</si>
  <si>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</si>
  <si>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</si>
  <si>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</si>
  <si>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</si>
  <si>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</si>
  <si>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</si>
  <si>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</si>
  <si>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</si>
  <si>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</si>
  <si>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</si>
  <si>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</si>
  <si>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</si>
  <si>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</si>
  <si>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</si>
  <si>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</si>
  <si>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</si>
  <si>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</si>
  <si>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</si>
  <si>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</si>
  <si>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</si>
  <si>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</si>
  <si>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</si>
  <si>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</si>
  <si>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</si>
  <si>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</si>
  <si>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</si>
  <si>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</si>
  <si>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</si>
  <si>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</si>
  <si>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</si>
  <si>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</si>
  <si>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</si>
  <si>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</si>
  <si>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</si>
  <si>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</si>
  <si>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</si>
  <si>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</si>
  <si>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</si>
  <si>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</si>
  <si>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</si>
  <si>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</si>
  <si>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</si>
  <si>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</si>
  <si>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</si>
  <si>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</si>
  <si>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</si>
  <si>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</si>
  <si>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</si>
  <si>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</si>
  <si>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</si>
  <si>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</si>
  <si>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</si>
  <si>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</si>
  <si>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</si>
  <si>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</si>
  <si>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</si>
  <si>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</si>
  <si>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</si>
  <si>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</si>
  <si>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</si>
  <si>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</si>
  <si>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</si>
  <si>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</si>
  <si>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</si>
  <si>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</si>
  <si>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</si>
  <si>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</si>
  <si>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</si>
  <si>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</si>
  <si>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</si>
  <si>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</si>
  <si>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</si>
  <si>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</si>
  <si>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</si>
  <si>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</si>
  <si>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</si>
  <si>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</si>
  <si>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</si>
  <si>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</si>
  <si>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</si>
  <si>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</si>
  <si>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</si>
  <si>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</si>
  <si>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</si>
  <si>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</si>
  <si>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</si>
  <si>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</si>
  <si>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</si>
  <si>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</si>
  <si>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</si>
  <si>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</si>
  <si>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</si>
  <si>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</si>
  <si>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</si>
  <si>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</si>
  <si>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</si>
  <si>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</si>
  <si>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</si>
  <si>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</si>
  <si>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</si>
  <si>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</si>
  <si>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</si>
  <si>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</si>
  <si>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</si>
  <si>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</si>
  <si>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</si>
  <si>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</si>
  <si>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</si>
  <si>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</si>
  <si>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</si>
  <si>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</si>
  <si>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</si>
  <si>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</si>
  <si>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</si>
  <si>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</si>
  <si>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</si>
  <si>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</si>
  <si>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</si>
  <si>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</si>
  <si>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</si>
  <si>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</si>
  <si>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</si>
  <si>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</si>
  <si>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</si>
  <si>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</si>
  <si>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</si>
  <si>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</si>
  <si>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</si>
  <si>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</si>
  <si>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</si>
  <si>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</si>
  <si>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</si>
  <si>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</si>
  <si>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</si>
  <si>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</si>
  <si>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</si>
  <si>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</si>
  <si>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</si>
  <si>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</si>
  <si>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</si>
  <si>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</si>
  <si>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</si>
  <si>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</si>
  <si>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</si>
  <si>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</si>
  <si>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</si>
  <si>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</si>
  <si>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</si>
  <si>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</si>
  <si>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</si>
  <si>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</si>
  <si>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</si>
  <si>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</si>
  <si>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</si>
  <si>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</si>
  <si>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</si>
  <si>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</si>
  <si>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</si>
  <si>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</si>
  <si>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</si>
  <si>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</si>
  <si>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</si>
  <si>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</si>
  <si>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</si>
  <si>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</si>
  <si>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</si>
  <si>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</si>
  <si>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</si>
  <si>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</si>
  <si>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</si>
  <si>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</si>
  <si>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</si>
  <si>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</si>
  <si>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</si>
  <si>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</si>
  <si>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</si>
  <si>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</si>
  <si>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</si>
  <si>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</si>
  <si>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</si>
  <si>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</si>
  <si>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</si>
  <si>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</si>
  <si>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</si>
  <si>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</si>
  <si>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</si>
  <si>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</si>
  <si>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</si>
  <si>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</si>
  <si>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</si>
  <si>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</si>
  <si>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</si>
  <si>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</si>
  <si>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</si>
  <si>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</si>
  <si>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</si>
  <si>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</si>
  <si>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</si>
  <si>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</si>
  <si>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</si>
  <si>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</si>
  <si>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</si>
  <si>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</si>
  <si>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</si>
  <si>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</si>
  <si>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</si>
  <si>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</si>
  <si>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</si>
  <si>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</si>
  <si>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</si>
  <si>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</si>
  <si>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</si>
  <si>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</si>
  <si>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</si>
  <si>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</si>
  <si>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</si>
  <si>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</si>
  <si>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</si>
  <si>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</si>
  <si>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</si>
  <si>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</si>
  <si>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</si>
  <si>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</si>
  <si>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</si>
  <si>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</si>
  <si>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</si>
  <si>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</si>
  <si>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</si>
  <si>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</si>
  <si>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</si>
  <si>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</si>
  <si>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</si>
  <si>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</si>
  <si>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</si>
  <si>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</si>
  <si>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</si>
  <si>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</si>
  <si>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</si>
  <si>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</si>
  <si>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</si>
  <si>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</si>
  <si>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</si>
  <si>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</si>
  <si>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</si>
  <si>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</si>
  <si>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</si>
  <si>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</si>
  <si>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</si>
  <si>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</si>
  <si>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</si>
  <si>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</si>
  <si>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</si>
  <si>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</si>
  <si>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</si>
  <si>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</si>
  <si>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</si>
  <si>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</si>
  <si>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</si>
  <si>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</si>
  <si>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</si>
  <si>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</si>
  <si>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</si>
  <si>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</si>
  <si>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</si>
  <si>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</si>
  <si>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</si>
  <si>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</si>
  <si>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</si>
  <si>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</si>
  <si>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</si>
  <si>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</si>
  <si>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</si>
  <si>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</si>
  <si>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</si>
  <si>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</si>
  <si>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</si>
  <si>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</si>
  <si>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</si>
  <si>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</si>
  <si>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</si>
  <si>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</si>
  <si>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</si>
  <si>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</si>
  <si>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</si>
  <si>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</si>
  <si>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</si>
  <si>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</si>
  <si>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</si>
  <si>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</si>
  <si>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</si>
  <si>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</si>
  <si>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</si>
  <si>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</si>
  <si>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</si>
  <si>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</si>
  <si>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</si>
  <si>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</si>
  <si>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</si>
  <si>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</si>
  <si>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</si>
  <si>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</si>
  <si>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</si>
  <si>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</si>
  <si>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</si>
  <si>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</si>
  <si>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</si>
  <si>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</si>
  <si>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</si>
  <si>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</si>
  <si>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</si>
  <si>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</si>
  <si>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</si>
  <si>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</si>
  <si>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</si>
  <si>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</si>
  <si>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</si>
  <si>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</si>
  <si>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</si>
  <si>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</si>
  <si>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</si>
  <si>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</si>
  <si>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</si>
  <si>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</si>
  <si>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</si>
  <si>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</si>
  <si>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</si>
  <si>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</si>
  <si>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</si>
  <si>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</si>
  <si>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</si>
  <si>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</si>
  <si>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</si>
  <si>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</si>
  <si>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</si>
  <si>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</si>
  <si>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</si>
  <si>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</si>
  <si>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</si>
  <si>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</si>
  <si>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</si>
  <si>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</si>
  <si>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</si>
  <si>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</si>
  <si>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</si>
  <si>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</si>
  <si>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</si>
  <si>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</si>
  <si>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</si>
  <si>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</si>
  <si>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</si>
  <si>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</si>
  <si>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</si>
  <si>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</si>
  <si>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</si>
  <si>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</si>
  <si>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</si>
  <si>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</si>
  <si>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</si>
  <si>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</si>
  <si>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</si>
  <si>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</si>
  <si>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</si>
  <si>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</si>
  <si>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</si>
  <si>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</si>
  <si>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</si>
  <si>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</si>
  <si>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</si>
  <si>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</si>
  <si>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</si>
  <si>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</si>
  <si>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</si>
  <si>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</si>
  <si>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</si>
  <si>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</si>
  <si>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</si>
  <si>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</si>
  <si>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</si>
  <si>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</si>
  <si>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</si>
  <si>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</si>
  <si>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</si>
  <si>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</si>
  <si>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</si>
  <si>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</si>
  <si>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</si>
  <si>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</si>
  <si>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</si>
  <si>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</si>
  <si>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</si>
  <si>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</si>
  <si>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</si>
  <si>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</si>
  <si>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</si>
  <si>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</si>
  <si>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</si>
  <si>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</si>
  <si>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</si>
  <si>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</si>
  <si>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</si>
  <si>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</si>
  <si>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</si>
  <si>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</si>
  <si>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</si>
  <si>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</si>
  <si>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</si>
  <si>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</si>
  <si>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</si>
  <si>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</si>
  <si>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</si>
  <si>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</si>
  <si>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</si>
  <si>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</si>
  <si>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</si>
  <si>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ALCADIA MAYOR DE CARTAGENA </t>
  </si>
  <si>
    <t>7-212-16-2014</t>
  </si>
  <si>
    <t xml:space="preserve">PRESTACIÓN DEL SERVICIO EDUCATIVO </t>
  </si>
  <si>
    <t>7-270-43-2015</t>
  </si>
  <si>
    <t>7-044-066-2016</t>
  </si>
  <si>
    <t>7-370-072-2017</t>
  </si>
  <si>
    <t>7-05-04-2018</t>
  </si>
  <si>
    <t>7-02-33-2019</t>
  </si>
  <si>
    <t>7-014-002-2020</t>
  </si>
  <si>
    <t xml:space="preserve">YOMAIRA THERAN DIAZ </t>
  </si>
  <si>
    <t>NUEVO BOSQUE MZ 52 LOTE 02 ETAPA 07</t>
  </si>
  <si>
    <t>(5) 677 3463</t>
  </si>
  <si>
    <t>inst.ed.nuevaamerica@hotmail.com</t>
  </si>
  <si>
    <t>NUEVO BOSQUE MANZANA 52 LOTE 02 ETAPA 07</t>
  </si>
  <si>
    <t>2021-70-70001472020</t>
  </si>
  <si>
    <t>YOMAIRA THERAN DIAZ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</si>
</sst>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0" borderId="0" xfId="0" applyNumberFormat="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2" zoomScaleNormal="8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453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900039320</v>
      </c>
      <c r="C20" s="5"/>
      <c r="D20" s="73"/>
      <c r="E20" s="5"/>
      <c r="F20" s="5"/>
      <c r="G20" s="5"/>
      <c r="H20" s="187"/>
      <c r="I20" s="149" t="s">
        <v>453</v>
      </c>
      <c r="J20" s="150" t="s">
        <v>963</v>
      </c>
      <c r="K20" s="151">
        <v>1180001460</v>
      </c>
      <c r="L20" s="152"/>
      <c r="M20" s="152"/>
      <c r="N20" s="135">
        <f>+(M20-L20)/30</f>
        <v>0</v>
      </c>
      <c r="O20" s="138"/>
      <c r="U20" s="134"/>
      <c r="V20" s="105">
        <f ca="1">NOW()</f>
        <v>44194.926675810188</v>
      </c>
      <c r="W20" s="105">
        <f ca="1">NOW()</f>
        <v>44194.926675810188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EDUCATIVA NUEVA AMERICA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41744</v>
      </c>
      <c r="F48" s="145">
        <v>42004</v>
      </c>
      <c r="G48" s="160">
        <f>IF(AND(E48&lt;&gt;"",F48&lt;&gt;""),((F48-E48)/30),"")</f>
        <v>8.6666666666666661</v>
      </c>
      <c r="H48" s="114" t="s">
        <v>2678</v>
      </c>
      <c r="I48" s="113" t="s">
        <v>208</v>
      </c>
      <c r="J48" s="113" t="s">
        <v>210</v>
      </c>
      <c r="K48" s="116">
        <v>389893405</v>
      </c>
      <c r="L48" s="115" t="s">
        <v>1148</v>
      </c>
      <c r="M48" s="117"/>
      <c r="N48" s="115" t="s">
        <v>27</v>
      </c>
      <c r="O48" s="115" t="s">
        <v>26</v>
      </c>
      <c r="P48" s="78"/>
    </row>
    <row r="49" spans="1:16" s="6" customFormat="1" ht="24.75" customHeight="1" x14ac:dyDescent="0.25">
      <c r="A49" s="143">
        <v>2</v>
      </c>
      <c r="B49" s="122" t="s">
        <v>2676</v>
      </c>
      <c r="C49" s="112" t="s">
        <v>31</v>
      </c>
      <c r="D49" s="110" t="s">
        <v>2679</v>
      </c>
      <c r="E49" s="145">
        <v>42053</v>
      </c>
      <c r="F49" s="145">
        <v>42369</v>
      </c>
      <c r="G49" s="160">
        <f t="shared" ref="G49:G50" si="2">IF(AND(E49&lt;&gt;"",F49&lt;&gt;""),((F49-E49)/30),"")</f>
        <v>10.533333333333333</v>
      </c>
      <c r="H49" s="122" t="s">
        <v>2678</v>
      </c>
      <c r="I49" s="113" t="s">
        <v>208</v>
      </c>
      <c r="J49" s="113" t="s">
        <v>210</v>
      </c>
      <c r="K49" s="116">
        <v>411578279</v>
      </c>
      <c r="L49" s="115" t="s">
        <v>1148</v>
      </c>
      <c r="M49" s="117"/>
      <c r="N49" s="115" t="s">
        <v>27</v>
      </c>
      <c r="O49" s="115" t="s">
        <v>26</v>
      </c>
      <c r="P49" s="78"/>
    </row>
    <row r="50" spans="1:16" s="6" customFormat="1" ht="24.75" customHeight="1" x14ac:dyDescent="0.25">
      <c r="A50" s="143">
        <v>3</v>
      </c>
      <c r="B50" s="122" t="s">
        <v>2676</v>
      </c>
      <c r="C50" s="112" t="s">
        <v>31</v>
      </c>
      <c r="D50" s="110" t="s">
        <v>2680</v>
      </c>
      <c r="E50" s="145">
        <v>42458</v>
      </c>
      <c r="F50" s="145">
        <v>42735</v>
      </c>
      <c r="G50" s="160">
        <f t="shared" si="2"/>
        <v>9.2333333333333325</v>
      </c>
      <c r="H50" s="122" t="s">
        <v>2678</v>
      </c>
      <c r="I50" s="113" t="s">
        <v>208</v>
      </c>
      <c r="J50" s="113" t="s">
        <v>210</v>
      </c>
      <c r="K50" s="116">
        <v>484535250</v>
      </c>
      <c r="L50" s="115" t="s">
        <v>1148</v>
      </c>
      <c r="M50" s="117"/>
      <c r="N50" s="115" t="s">
        <v>27</v>
      </c>
      <c r="O50" s="115" t="s">
        <v>26</v>
      </c>
      <c r="P50" s="78"/>
    </row>
    <row r="51" spans="1:16" s="6" customFormat="1" ht="24.75" customHeight="1" outlineLevel="1" x14ac:dyDescent="0.25">
      <c r="A51" s="143">
        <v>4</v>
      </c>
      <c r="B51" s="122" t="s">
        <v>2676</v>
      </c>
      <c r="C51" s="112" t="s">
        <v>31</v>
      </c>
      <c r="D51" s="110" t="s">
        <v>2681</v>
      </c>
      <c r="E51" s="145">
        <v>42758</v>
      </c>
      <c r="F51" s="145">
        <v>43100</v>
      </c>
      <c r="G51" s="160">
        <f t="shared" ref="G51:G107" si="3">IF(AND(E51&lt;&gt;"",F51&lt;&gt;""),((F51-E51)/30),"")</f>
        <v>11.4</v>
      </c>
      <c r="H51" s="122" t="s">
        <v>2678</v>
      </c>
      <c r="I51" s="113" t="s">
        <v>208</v>
      </c>
      <c r="J51" s="113" t="s">
        <v>210</v>
      </c>
      <c r="K51" s="116">
        <v>410401266</v>
      </c>
      <c r="L51" s="115" t="s">
        <v>1148</v>
      </c>
      <c r="M51" s="117"/>
      <c r="N51" s="115" t="s">
        <v>27</v>
      </c>
      <c r="O51" s="115" t="s">
        <v>26</v>
      </c>
      <c r="P51" s="78"/>
    </row>
    <row r="52" spans="1:16" s="7" customFormat="1" ht="24.75" customHeight="1" outlineLevel="1" x14ac:dyDescent="0.25">
      <c r="A52" s="144">
        <v>5</v>
      </c>
      <c r="B52" s="122" t="s">
        <v>2676</v>
      </c>
      <c r="C52" s="112" t="s">
        <v>31</v>
      </c>
      <c r="D52" s="110" t="s">
        <v>2682</v>
      </c>
      <c r="E52" s="145">
        <v>43123</v>
      </c>
      <c r="F52" s="145">
        <v>43465</v>
      </c>
      <c r="G52" s="160">
        <f t="shared" si="3"/>
        <v>11.4</v>
      </c>
      <c r="H52" s="119" t="s">
        <v>2678</v>
      </c>
      <c r="I52" s="113" t="s">
        <v>208</v>
      </c>
      <c r="J52" s="113" t="s">
        <v>210</v>
      </c>
      <c r="K52" s="116">
        <v>426817215</v>
      </c>
      <c r="L52" s="115" t="s">
        <v>1148</v>
      </c>
      <c r="M52" s="117"/>
      <c r="N52" s="115" t="s">
        <v>27</v>
      </c>
      <c r="O52" s="115" t="s">
        <v>26</v>
      </c>
      <c r="P52" s="79"/>
    </row>
    <row r="53" spans="1:16" s="7" customFormat="1" ht="24.75" customHeight="1" outlineLevel="1" x14ac:dyDescent="0.25">
      <c r="A53" s="144">
        <v>6</v>
      </c>
      <c r="B53" s="122" t="s">
        <v>2676</v>
      </c>
      <c r="C53" s="112" t="s">
        <v>31</v>
      </c>
      <c r="D53" s="110" t="s">
        <v>2683</v>
      </c>
      <c r="E53" s="145">
        <v>43483</v>
      </c>
      <c r="F53" s="145">
        <v>43830</v>
      </c>
      <c r="G53" s="160">
        <f t="shared" si="3"/>
        <v>11.566666666666666</v>
      </c>
      <c r="H53" s="119" t="s">
        <v>2678</v>
      </c>
      <c r="I53" s="113" t="s">
        <v>208</v>
      </c>
      <c r="J53" s="113" t="s">
        <v>210</v>
      </c>
      <c r="K53" s="116">
        <v>419762385</v>
      </c>
      <c r="L53" s="115" t="s">
        <v>1148</v>
      </c>
      <c r="M53" s="117"/>
      <c r="N53" s="115" t="s">
        <v>27</v>
      </c>
      <c r="O53" s="115" t="s">
        <v>26</v>
      </c>
      <c r="P53" s="79"/>
    </row>
    <row r="54" spans="1:16" s="7" customFormat="1" ht="24.75" customHeight="1" outlineLevel="1" x14ac:dyDescent="0.25">
      <c r="A54" s="144">
        <v>7</v>
      </c>
      <c r="B54" s="122" t="s">
        <v>2676</v>
      </c>
      <c r="C54" s="112" t="s">
        <v>31</v>
      </c>
      <c r="D54" s="110" t="s">
        <v>2684</v>
      </c>
      <c r="E54" s="145">
        <v>43854</v>
      </c>
      <c r="F54" s="145">
        <v>44196</v>
      </c>
      <c r="G54" s="160">
        <f t="shared" si="3"/>
        <v>11.4</v>
      </c>
      <c r="H54" s="114" t="s">
        <v>2678</v>
      </c>
      <c r="I54" s="113" t="s">
        <v>208</v>
      </c>
      <c r="J54" s="113" t="s">
        <v>210</v>
      </c>
      <c r="K54" s="118">
        <v>407770080</v>
      </c>
      <c r="L54" s="115" t="s">
        <v>1148</v>
      </c>
      <c r="M54" s="117"/>
      <c r="N54" s="115" t="s">
        <v>1151</v>
      </c>
      <c r="O54" s="115" t="s">
        <v>26</v>
      </c>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122"/>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7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c r="G179" s="165" t="str">
        <f>IF(F179&gt;0,SUM(E179+F179),"")</f>
        <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3" t="s">
        <v>2628</v>
      </c>
      <c r="L185" s="203"/>
      <c r="M185" s="94">
        <f>+J185*(SUM(K20:K35))</f>
        <v>23600029.199999999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41995</v>
      </c>
      <c r="D193" s="5"/>
      <c r="E193" s="126">
        <v>1959</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2691</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4fb10211-09fb-4e80-9f0b-184718d5d98c"/>
    <ds:schemaRef ds:uri="http://purl.org/dc/terms/"/>
    <ds:schemaRef ds:uri="http://purl.org/dc/elements/1.1/"/>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aileen</cp:lastModifiedBy>
  <cp:lastPrinted>2020-12-30T00:52:59Z</cp:lastPrinted>
  <dcterms:created xsi:type="dcterms:W3CDTF">2020-10-14T21:57:42Z</dcterms:created>
  <dcterms:modified xsi:type="dcterms:W3CDTF">2020-12-30T03:14:48Z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