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IENA\Desktop\ICBF\No. 2021-70-100016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<sst xmlns="http://schemas.openxmlformats.org/spreadsheetml/2006/main" count="3082" uniqueCount="2691">
  <si>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</si>
  <si>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</si>
  <si>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</si>
  <si>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</si>
  <si>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</si>
  <si>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</si>
  <si>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</si>
  <si>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</si>
  <si>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</si>
  <si>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</si>
  <si>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</si>
  <si>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</si>
  <si>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</si>
  <si>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</si>
  <si>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</si>
  <si>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</si>
  <si>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</si>
  <si>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</si>
  <si>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</si>
  <si>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</si>
  <si>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</si>
  <si>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</si>
  <si>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</si>
  <si>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</si>
  <si>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</si>
  <si>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</si>
  <si>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</si>
  <si>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</si>
  <si>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</si>
  <si>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</si>
  <si>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</si>
  <si>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</si>
  <si>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</si>
  <si>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</si>
  <si>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</si>
  <si>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</si>
  <si>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</si>
  <si>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</si>
  <si>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</si>
  <si>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</si>
  <si>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</si>
  <si>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</si>
  <si>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</si>
  <si>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</si>
  <si>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</si>
  <si>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</si>
  <si>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</si>
  <si>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</si>
  <si>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</si>
  <si>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</si>
  <si>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</si>
  <si>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</si>
  <si>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</si>
  <si>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</si>
  <si>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</si>
  <si>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</si>
  <si>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</si>
  <si>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</si>
  <si>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</si>
  <si>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</si>
  <si>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</si>
  <si>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</si>
  <si>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</si>
  <si>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</si>
  <si>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</si>
  <si>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</si>
  <si>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</si>
  <si>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</si>
  <si>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</si>
  <si>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</si>
  <si>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</si>
  <si>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</si>
  <si>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</si>
  <si>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</si>
  <si>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</si>
  <si>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</si>
  <si>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</si>
  <si>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</si>
  <si>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</si>
  <si>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</si>
  <si>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</si>
  <si>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</si>
  <si>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</si>
  <si>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</si>
  <si>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</si>
  <si>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</si>
  <si>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</si>
  <si>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</si>
  <si>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</si>
  <si>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</si>
  <si>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</si>
  <si>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</si>
  <si>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</si>
  <si>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</si>
  <si>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</si>
  <si>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</si>
  <si>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</si>
  <si>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</si>
  <si>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</si>
  <si>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</si>
  <si>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</si>
  <si>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</si>
  <si>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</si>
  <si>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</si>
  <si>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</si>
  <si>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</si>
  <si>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</si>
  <si>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</si>
  <si>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</si>
  <si>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</si>
  <si>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</si>
  <si>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</si>
  <si>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</si>
  <si>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</si>
  <si>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</si>
  <si>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</si>
  <si>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</si>
  <si>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</si>
  <si>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</si>
  <si>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</si>
  <si>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</si>
  <si>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</si>
  <si>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</si>
  <si>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</si>
  <si>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</si>
  <si>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</si>
  <si>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</si>
  <si>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</si>
  <si>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</si>
  <si>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</si>
  <si>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</si>
  <si>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</si>
  <si>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</si>
  <si>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</si>
  <si>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</si>
  <si>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</si>
  <si>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</si>
  <si>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</si>
  <si>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</si>
  <si>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</si>
  <si>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</si>
  <si>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</si>
  <si>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</si>
  <si>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</si>
  <si>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</si>
  <si>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</si>
  <si>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</si>
  <si>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</si>
  <si>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</si>
  <si>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</si>
  <si>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</si>
  <si>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</si>
  <si>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</si>
  <si>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</si>
  <si>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</si>
  <si>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</si>
  <si>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</si>
  <si>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</si>
  <si>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</si>
  <si>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</si>
  <si>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</si>
  <si>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</si>
  <si>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</si>
  <si>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</si>
  <si>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</si>
  <si>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</si>
  <si>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</si>
  <si>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</si>
  <si>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</si>
  <si>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</si>
  <si>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</si>
  <si>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</si>
  <si>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</si>
  <si>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</si>
  <si>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</si>
  <si>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</si>
  <si>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</si>
  <si>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</si>
  <si>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</si>
  <si>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</si>
  <si>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</si>
  <si>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</si>
  <si>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</si>
  <si>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</si>
  <si>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</si>
  <si>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</si>
  <si>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</si>
  <si>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</si>
  <si>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</si>
  <si>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</si>
  <si>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</si>
  <si>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</si>
  <si>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</si>
  <si>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</si>
  <si>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</si>
  <si>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</si>
  <si>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</si>
  <si>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</si>
  <si>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</si>
  <si>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</si>
  <si>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</si>
  <si>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</si>
  <si>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</si>
  <si>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</si>
  <si>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</si>
  <si>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</si>
  <si>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</si>
  <si>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</si>
  <si>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</si>
  <si>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</si>
  <si>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</si>
  <si>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</si>
  <si>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</si>
  <si>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</si>
  <si>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</si>
  <si>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</si>
  <si>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</si>
  <si>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</si>
  <si>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</si>
  <si>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</si>
  <si>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</si>
  <si>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</si>
  <si>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</si>
  <si>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</si>
  <si>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</si>
  <si>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</si>
  <si>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</si>
  <si>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</si>
  <si>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</si>
  <si>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</si>
  <si>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</si>
  <si>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</si>
  <si>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</si>
  <si>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</si>
  <si>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</si>
  <si>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</si>
  <si>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</si>
  <si>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</si>
  <si>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</si>
  <si>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</si>
  <si>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</si>
  <si>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</si>
  <si>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</si>
  <si>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</si>
  <si>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</si>
  <si>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</si>
  <si>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</si>
  <si>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</si>
  <si>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</si>
  <si>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</si>
  <si>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</si>
  <si>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</si>
  <si>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</si>
  <si>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</si>
  <si>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</si>
  <si>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</si>
  <si>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</si>
  <si>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</si>
  <si>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</si>
  <si>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</si>
  <si>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</si>
  <si>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</si>
  <si>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</si>
  <si>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</si>
  <si>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</si>
  <si>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</si>
  <si>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</si>
  <si>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</si>
  <si>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</si>
  <si>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</si>
  <si>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</si>
  <si>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</si>
  <si>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</si>
  <si>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</si>
  <si>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</si>
  <si>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</si>
  <si>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</si>
  <si>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</si>
  <si>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</si>
  <si>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</si>
  <si>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</si>
  <si>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</si>
  <si>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</si>
  <si>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</si>
  <si>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</si>
  <si>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</si>
  <si>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</si>
  <si>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</si>
  <si>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</si>
  <si>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</si>
  <si>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</si>
  <si>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</si>
  <si>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</si>
  <si>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</si>
  <si>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</si>
  <si>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</si>
  <si>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</si>
  <si>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</si>
  <si>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</si>
  <si>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</si>
  <si>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</si>
  <si>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</si>
  <si>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</si>
  <si>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</si>
  <si>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</si>
  <si>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</si>
  <si>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</si>
  <si>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</si>
  <si>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</si>
  <si>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</si>
  <si>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</si>
  <si>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</si>
  <si>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</si>
  <si>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</si>
  <si>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</si>
  <si>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</si>
  <si>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</si>
  <si>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</si>
  <si>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</si>
  <si>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</si>
  <si>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</si>
  <si>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</si>
  <si>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</si>
  <si>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</si>
  <si>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</si>
  <si>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</si>
  <si>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</si>
  <si>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</si>
  <si>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</si>
  <si>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</si>
  <si>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</si>
  <si>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</si>
  <si>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</si>
  <si>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</si>
  <si>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</si>
  <si>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</si>
  <si>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</si>
  <si>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</si>
  <si>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</si>
  <si>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</si>
  <si>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</si>
  <si>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</si>
  <si>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</si>
  <si>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</si>
  <si>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</si>
  <si>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</si>
  <si>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</si>
  <si>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</si>
  <si>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</si>
  <si>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</si>
  <si>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</si>
  <si>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</si>
  <si>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</si>
  <si>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</si>
  <si>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</si>
  <si>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</si>
  <si>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</si>
  <si>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</si>
  <si>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</si>
  <si>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</si>
  <si>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</si>
  <si>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</si>
  <si>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</si>
  <si>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</si>
  <si>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</si>
  <si>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</si>
  <si>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</si>
  <si>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</si>
  <si>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</si>
  <si>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</si>
  <si>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</si>
  <si>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</si>
  <si>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</si>
  <si>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</si>
  <si>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</si>
  <si>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</si>
  <si>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</si>
  <si>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</si>
  <si>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</si>
  <si>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</si>
  <si>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</si>
  <si>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</si>
  <si>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</si>
  <si>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</si>
  <si>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</si>
  <si>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</si>
  <si>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</si>
  <si>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</si>
  <si>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</si>
  <si>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</si>
  <si>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</si>
  <si>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</si>
  <si>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</si>
  <si>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</si>
  <si>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</si>
  <si>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</si>
  <si>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</si>
  <si>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</si>
  <si>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</si>
  <si>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</si>
  <si>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</si>
  <si>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</si>
  <si>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</si>
  <si>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</si>
  <si>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</si>
  <si>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</si>
  <si>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</si>
  <si>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</si>
  <si>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</si>
  <si>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</si>
  <si>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</si>
  <si>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</si>
  <si>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</si>
  <si>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</si>
  <si>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</si>
  <si>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</si>
  <si>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</si>
  <si>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</si>
  <si>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</si>
  <si>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</si>
  <si>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</si>
  <si>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</si>
  <si>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</si>
  <si>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</si>
  <si>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</si>
  <si>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</si>
  <si>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</si>
  <si>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</si>
  <si>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</si>
  <si>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</si>
  <si>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</si>
  <si>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</si>
  <si>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</si>
  <si>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</si>
  <si>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</si>
  <si>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</si>
  <si>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</si>
  <si>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</si>
  <si>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</si>
  <si>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</si>
  <si>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</si>
  <si>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</si>
  <si>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</si>
  <si>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</si>
  <si>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</si>
  <si>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</si>
  <si>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</si>
  <si>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</si>
  <si>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</si>
  <si>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</si>
  <si>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</si>
  <si>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</si>
  <si>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</si>
  <si>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</si>
  <si>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</si>
  <si>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</si>
  <si>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</si>
  <si>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</si>
  <si>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</si>
  <si>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</si>
  <si>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</si>
  <si>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</si>
  <si>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</si>
  <si>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</si>
  <si>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</si>
  <si>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</si>
  <si>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</si>
  <si>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</si>
  <si>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</si>
  <si>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</si>
  <si>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</si>
  <si>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</si>
  <si>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</si>
  <si>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</si>
  <si>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</si>
  <si>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</si>
  <si>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</si>
  <si>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</si>
  <si>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</si>
  <si>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</si>
  <si>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</si>
  <si>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</si>
  <si>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</si>
  <si>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</si>
  <si>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</si>
  <si>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</si>
  <si>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</si>
  <si>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</si>
  <si>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</si>
  <si>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</si>
  <si>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</si>
  <si>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</si>
  <si>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</si>
  <si>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</si>
  <si>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</si>
  <si>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</si>
  <si>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</si>
  <si>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</si>
  <si>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</si>
  <si>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</si>
  <si>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</si>
  <si>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</si>
  <si>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</si>
  <si>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</si>
  <si>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</si>
  <si>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</si>
  <si>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</si>
  <si>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</si>
  <si>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</si>
  <si>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</si>
  <si>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</si>
  <si>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</si>
  <si>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</si>
  <si>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</si>
  <si>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</si>
  <si>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</si>
  <si>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</si>
  <si>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</si>
  <si>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</si>
  <si>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</si>
  <si>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</si>
  <si>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</si>
  <si>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</si>
  <si>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</si>
  <si>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</si>
  <si>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</si>
  <si>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</si>
  <si>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</si>
  <si>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</si>
  <si>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</si>
  <si>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</si>
  <si>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</si>
  <si>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</si>
  <si>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</si>
  <si>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</si>
  <si>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</si>
  <si>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</si>
  <si>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</si>
  <si>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</si>
  <si>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</si>
  <si>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</si>
  <si>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</si>
  <si>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</si>
  <si>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</si>
  <si>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</si>
  <si>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</si>
  <si>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</si>
  <si>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</si>
  <si>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</si>
  <si>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</si>
  <si>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</si>
  <si>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</si>
  <si>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</si>
  <si>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</si>
  <si>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</si>
  <si>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</si>
  <si>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</si>
  <si>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</si>
  <si>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</si>
  <si>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</si>
  <si>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</si>
  <si>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</si>
  <si>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</si>
  <si>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</si>
  <si>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</si>
  <si>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</si>
  <si>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</si>
  <si>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</si>
  <si>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</si>
  <si>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</si>
  <si>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</si>
  <si>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</si>
  <si>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</si>
  <si>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</si>
  <si>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</si>
  <si>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</si>
  <si>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</si>
  <si>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</si>
  <si>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</si>
  <si>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</si>
  <si>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</si>
  <si>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</si>
  <si>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</si>
  <si>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</si>
  <si>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</si>
  <si>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</si>
  <si>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</si>
  <si>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</si>
  <si>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</si>
  <si>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</si>
  <si>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</si>
  <si>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</si>
  <si>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</si>
  <si>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</si>
  <si>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</si>
  <si>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</si>
  <si>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</si>
  <si>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</si>
  <si>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</si>
  <si>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</si>
  <si>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</si>
  <si>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</si>
  <si>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</si>
  <si>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</si>
  <si>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</si>
  <si>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</si>
  <si>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</si>
  <si>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</si>
  <si>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</si>
  <si>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</si>
  <si>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</si>
  <si>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</si>
  <si>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</si>
  <si>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</si>
  <si>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</si>
  <si>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</si>
  <si>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</si>
  <si>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</si>
  <si>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</si>
  <si>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</si>
  <si>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</si>
  <si>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</si>
  <si>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</si>
  <si>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</si>
  <si>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</si>
  <si>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</si>
  <si>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</si>
  <si>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</si>
  <si>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</si>
  <si>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</si>
  <si>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</si>
  <si>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</si>
  <si>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</si>
  <si>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</si>
  <si>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</si>
  <si>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</si>
  <si>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</si>
  <si>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</si>
  <si>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</si>
  <si>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</si>
  <si>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</si>
  <si>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</si>
  <si>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</si>
  <si>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</si>
  <si>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</si>
  <si>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</si>
  <si>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</si>
  <si>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</si>
  <si>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</si>
  <si>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</si>
  <si>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</si>
  <si>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</si>
  <si>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</si>
  <si>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</si>
  <si>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</si>
  <si>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</si>
  <si>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</si>
  <si>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</si>
  <si>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</si>
  <si>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</si>
  <si>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</si>
  <si>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</si>
  <si>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</si>
  <si>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</si>
  <si>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</si>
  <si>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</si>
  <si>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</si>
  <si>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</si>
  <si>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</si>
  <si>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</si>
  <si>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</si>
  <si>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</si>
  <si>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</si>
  <si>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</si>
  <si>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</si>
  <si>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</si>
  <si>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</si>
  <si>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</si>
  <si>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</si>
  <si>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</si>
  <si>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</si>
  <si>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</si>
  <si>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</si>
  <si>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</si>
  <si>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</si>
  <si>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</si>
  <si>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</si>
  <si>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</si>
  <si>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</si>
  <si>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</si>
  <si>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</si>
  <si>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</si>
  <si>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</si>
  <si>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</si>
  <si>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</si>
  <si>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</si>
  <si>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</si>
  <si>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</si>
  <si>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</si>
  <si>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</si>
  <si>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</si>
  <si>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</si>
  <si>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</si>
  <si>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</si>
  <si>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</si>
  <si>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</si>
  <si>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</si>
  <si>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</si>
  <si>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</si>
  <si>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</si>
  <si>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</si>
  <si>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</si>
  <si>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</si>
  <si>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</si>
  <si>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</si>
  <si>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</si>
  <si>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</si>
  <si>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</si>
  <si>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</si>
  <si>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</si>
  <si>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</si>
  <si>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</si>
  <si>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</si>
  <si>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</si>
  <si>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</si>
  <si>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</si>
  <si>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</si>
  <si>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</si>
  <si>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</si>
  <si>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</si>
  <si>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</si>
  <si>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</si>
  <si>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</si>
  <si>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</si>
  <si>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</si>
  <si>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</si>
  <si>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</si>
  <si>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</si>
  <si>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</si>
  <si>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</si>
  <si>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</si>
  <si>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</si>
  <si>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</si>
  <si>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</si>
  <si>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</si>
  <si>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</si>
  <si>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</si>
  <si>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</si>
  <si>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</si>
  <si>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</si>
  <si>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</si>
  <si>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</si>
  <si>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</si>
  <si>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</si>
  <si>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</si>
  <si>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</si>
  <si>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</si>
  <si>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</si>
  <si>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</si>
  <si>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</si>
  <si>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</si>
  <si>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</si>
  <si>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</si>
  <si>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</si>
  <si>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</si>
  <si>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</si>
  <si>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</si>
  <si>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</si>
  <si>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</si>
  <si>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</si>
  <si>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</si>
  <si>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</si>
  <si>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</si>
  <si>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</si>
  <si>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</si>
  <si>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</si>
  <si>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</si>
  <si>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</si>
  <si>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</si>
  <si>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</si>
  <si>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</si>
  <si>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</si>
  <si>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</si>
  <si>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</si>
  <si>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</si>
  <si>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</si>
  <si>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</si>
  <si>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</si>
  <si>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</si>
  <si>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</si>
  <si>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</si>
  <si>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</si>
  <si>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</si>
  <si>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</si>
  <si>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</si>
  <si>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</si>
  <si>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</si>
  <si>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</si>
  <si>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</si>
  <si>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</si>
  <si>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</si>
  <si>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</si>
  <si>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</si>
  <si>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</si>
  <si>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</si>
  <si>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</si>
  <si>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</si>
  <si>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</si>
  <si>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</si>
  <si>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</si>
  <si>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</si>
  <si>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</si>
  <si>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</si>
  <si>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</si>
  <si>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</si>
  <si>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</si>
  <si>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</si>
  <si>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</si>
  <si>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</si>
  <si>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</si>
  <si>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</si>
  <si>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</si>
  <si>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</si>
  <si>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</si>
  <si>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</si>
  <si>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</si>
  <si>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</si>
  <si>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</si>
  <si>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</si>
  <si>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</si>
  <si>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</si>
  <si>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</si>
  <si>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</si>
  <si>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</si>
  <si>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</si>
  <si>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</si>
  <si>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</si>
  <si>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</si>
  <si>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</si>
  <si>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</si>
  <si>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</si>
  <si>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</si>
  <si>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</si>
  <si>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</si>
  <si>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</si>
  <si>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</si>
  <si>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</si>
  <si>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</si>
  <si>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</si>
  <si>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</si>
  <si>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</si>
  <si>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</si>
  <si>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</si>
  <si>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</si>
  <si>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</si>
  <si>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</si>
  <si>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</si>
  <si>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</si>
  <si>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</si>
  <si>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</si>
  <si>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</si>
  <si>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</si>
  <si>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</si>
  <si>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</si>
  <si>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</si>
  <si>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</si>
  <si>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</si>
  <si>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</si>
  <si>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</si>
  <si>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</si>
  <si>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</si>
  <si>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</si>
  <si>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</si>
  <si>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</si>
  <si>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</si>
  <si>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</si>
  <si>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</si>
  <si>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</si>
  <si>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</si>
  <si>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</si>
  <si>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</si>
  <si>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</si>
  <si>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</si>
  <si>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</si>
  <si>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</si>
  <si>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</si>
  <si>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</si>
  <si>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</si>
  <si>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</si>
  <si>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</si>
  <si>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</si>
  <si>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</si>
  <si>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</si>
  <si>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</si>
  <si>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</si>
  <si>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</si>
  <si>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</si>
  <si>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</si>
  <si>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</si>
  <si>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</si>
  <si>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</si>
  <si>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</si>
  <si>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</si>
  <si>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</si>
  <si>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</si>
  <si>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</si>
  <si>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</si>
  <si>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</si>
  <si>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</si>
  <si>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</si>
  <si>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</si>
  <si>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</si>
  <si>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</si>
  <si>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</si>
  <si>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</si>
  <si>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</si>
  <si>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</si>
  <si>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</si>
  <si>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</si>
  <si>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</si>
  <si>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</si>
  <si>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</si>
  <si>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</si>
  <si>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</si>
  <si>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</si>
  <si>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</si>
  <si>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</si>
  <si>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</si>
  <si>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</si>
  <si>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</si>
  <si>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</si>
  <si>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</si>
  <si>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</si>
  <si>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</si>
  <si>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</si>
  <si>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</si>
  <si>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</si>
  <si>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</si>
  <si>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</si>
  <si>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</si>
  <si>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</si>
  <si>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</si>
  <si>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</si>
  <si>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</si>
  <si>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</si>
  <si>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</si>
  <si>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</si>
  <si>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</si>
  <si>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</si>
  <si>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</si>
  <si>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</si>
  <si>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</si>
  <si>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</si>
  <si>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</si>
  <si>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</si>
  <si>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</si>
  <si>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</si>
  <si>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</si>
  <si>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</si>
  <si>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</si>
  <si>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</si>
  <si>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</si>
  <si>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</si>
  <si>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</si>
  <si>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</si>
  <si>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</si>
  <si>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</si>
  <si>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</si>
  <si>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</si>
  <si>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</si>
  <si>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</si>
  <si>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</si>
  <si>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</si>
  <si>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</si>
  <si>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</si>
  <si>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</si>
  <si>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</si>
  <si>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</si>
  <si>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</si>
  <si>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</si>
  <si>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</si>
  <si>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</si>
  <si>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</si>
  <si>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</si>
  <si>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</si>
  <si>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</si>
  <si>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</si>
  <si>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</si>
  <si>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</si>
  <si>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</si>
  <si>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</si>
  <si>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</si>
  <si>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</si>
  <si>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</si>
  <si>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</si>
  <si>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</si>
  <si>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</si>
  <si>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</si>
  <si>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</si>
  <si>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</si>
  <si>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</si>
  <si>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</si>
  <si>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</si>
  <si>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</si>
  <si>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</si>
  <si>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</si>
  <si>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</si>
  <si>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</si>
  <si>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</si>
  <si>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</si>
  <si>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</si>
  <si>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</si>
  <si>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</si>
  <si>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</si>
  <si>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</si>
  <si>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</si>
  <si>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</si>
  <si>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</si>
  <si>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</si>
  <si>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</si>
  <si>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</si>
  <si>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</si>
  <si>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</si>
  <si>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</si>
  <si>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</si>
  <si>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</si>
  <si>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</si>
  <si>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</si>
  <si>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</si>
  <si>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</si>
  <si>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</si>
  <si>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</si>
  <si>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</si>
  <si>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</si>
  <si>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</si>
  <si>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</si>
  <si>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</si>
  <si>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</si>
  <si>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</si>
  <si>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</si>
  <si>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</si>
  <si>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</si>
  <si>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</si>
  <si>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</si>
  <si>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</si>
  <si>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</si>
  <si>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</si>
  <si>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</si>
  <si>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</si>
  <si>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</si>
  <si>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</si>
  <si>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</si>
  <si>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</si>
  <si>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</si>
  <si>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</si>
  <si>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</si>
  <si>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</si>
  <si>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</si>
  <si>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</si>
  <si>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</si>
  <si>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</si>
  <si>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</si>
  <si>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</si>
  <si>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</si>
  <si>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</si>
  <si>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</si>
  <si>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</si>
  <si>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</si>
  <si>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</si>
  <si>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</si>
  <si>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</si>
  <si>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</si>
  <si>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</si>
  <si>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</si>
  <si>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</si>
  <si>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</si>
  <si>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</si>
  <si>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</si>
  <si>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</si>
  <si>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</si>
  <si>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</si>
  <si>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</si>
  <si>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</si>
  <si>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</si>
  <si>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</si>
  <si>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</si>
  <si>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</si>
  <si>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</si>
  <si>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</si>
  <si>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</si>
  <si>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</si>
  <si>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</si>
  <si>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</si>
  <si>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</si>
  <si>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</si>
  <si>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</si>
  <si>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</si>
  <si>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</si>
  <si>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</si>
  <si>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</si>
  <si>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</si>
  <si>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</si>
  <si>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</si>
  <si>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</si>
  <si>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</si>
  <si>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</si>
  <si>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</si>
  <si>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</si>
  <si>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</si>
  <si>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</si>
  <si>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</si>
  <si>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</si>
  <si>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</si>
  <si>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</si>
  <si>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</si>
  <si>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</si>
  <si>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</si>
  <si>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</si>
  <si>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</si>
  <si>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</si>
  <si>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</si>
  <si>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</si>
  <si>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</si>
  <si>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</si>
  <si>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</si>
  <si>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</si>
  <si>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</si>
  <si>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</si>
  <si>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</si>
  <si>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</si>
  <si>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</si>
  <si>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</si>
  <si>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</si>
  <si>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</si>
  <si>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</si>
  <si>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</si>
  <si>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</si>
  <si>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</si>
  <si>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</si>
  <si>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</si>
  <si>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</si>
  <si>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</si>
  <si>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</si>
  <si>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</si>
  <si>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</si>
  <si>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</si>
  <si>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</si>
  <si>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</si>
  <si>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</si>
  <si>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</si>
  <si>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</si>
  <si>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</si>
  <si>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</si>
  <si>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</si>
  <si>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</si>
  <si>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</si>
  <si>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</si>
  <si>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</si>
  <si>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</si>
  <si>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</si>
  <si>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</si>
  <si>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</si>
  <si>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</si>
  <si>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</si>
  <si>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</si>
  <si>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</si>
  <si>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</si>
  <si>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</si>
  <si>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</si>
  <si>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</si>
  <si>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</si>
  <si>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</si>
  <si>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</si>
  <si>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</si>
  <si>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</si>
  <si>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</si>
  <si>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</si>
  <si>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</si>
  <si>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</si>
  <si>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</si>
  <si>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</si>
  <si>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</si>
  <si>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</si>
  <si>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</si>
  <si>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</si>
  <si>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</si>
  <si>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</si>
  <si>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</si>
  <si>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</si>
  <si>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</si>
  <si>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</si>
  <si>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</si>
  <si>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</si>
  <si>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</si>
  <si>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</si>
  <si>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</si>
  <si>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</si>
  <si>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</si>
  <si>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</si>
  <si>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</si>
  <si>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</si>
  <si>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</si>
  <si>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</si>
  <si>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</si>
  <si>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</si>
  <si>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</si>
  <si>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</si>
  <si>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</si>
  <si>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</si>
  <si>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</si>
  <si>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</si>
  <si>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</si>
  <si>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</si>
  <si>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</si>
  <si>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</si>
  <si>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</si>
  <si>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</si>
  <si>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</si>
  <si>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</si>
  <si>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</si>
  <si>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</si>
  <si>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</si>
  <si>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</si>
  <si>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</si>
  <si>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</si>
  <si>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</si>
  <si>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</si>
  <si>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</si>
  <si>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</si>
  <si>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</si>
  <si>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</si>
  <si>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</si>
  <si>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</si>
  <si>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</si>
  <si>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</si>
  <si>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</si>
  <si>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</si>
  <si>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</si>
  <si>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</si>
  <si>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</si>
  <si>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</si>
  <si>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</si>
  <si>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</si>
  <si>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</si>
  <si>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</si>
  <si>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</si>
  <si>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</si>
  <si>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</si>
  <si>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</si>
  <si>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</si>
  <si>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</si>
  <si>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</si>
  <si>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</si>
  <si>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</si>
  <si>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</si>
  <si>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</si>
  <si>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</si>
  <si>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</si>
  <si>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</si>
  <si>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</si>
  <si>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</si>
  <si>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</si>
  <si>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</si>
  <si>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</si>
  <si>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</si>
  <si>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</si>
  <si>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</si>
  <si>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</si>
  <si>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</si>
  <si>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</si>
  <si>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</si>
  <si>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</si>
  <si>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</si>
  <si>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</si>
  <si>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</si>
  <si>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</si>
  <si>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</si>
  <si>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</si>
  <si>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</si>
  <si>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</si>
  <si>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</si>
  <si>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</si>
  <si>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</si>
  <si>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</si>
  <si>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</si>
  <si>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</si>
  <si>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</si>
  <si>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</si>
  <si>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</si>
  <si>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</si>
  <si>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</si>
  <si>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</si>
  <si>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</si>
  <si>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</si>
  <si>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</si>
  <si>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</si>
  <si>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</si>
  <si>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</si>
  <si>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</si>
  <si>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</si>
  <si>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</si>
  <si>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</si>
  <si>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</si>
  <si>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</si>
  <si>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</si>
  <si>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</si>
  <si>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</si>
  <si>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</si>
  <si>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</si>
  <si>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</si>
  <si>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</si>
  <si>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</si>
  <si>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</si>
  <si>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</si>
  <si>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</si>
  <si>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</si>
  <si>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</si>
  <si>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</si>
  <si>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</si>
  <si>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</si>
  <si>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</si>
  <si>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</si>
  <si>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</si>
  <si>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</si>
  <si>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</si>
  <si>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</si>
  <si>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</si>
  <si>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</si>
  <si>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</si>
  <si>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</si>
  <si>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</si>
  <si>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</si>
  <si>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</si>
  <si>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</si>
  <si>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</si>
  <si>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</si>
  <si>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</si>
  <si>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</si>
  <si>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</si>
  <si>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</si>
  <si>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</si>
  <si>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</si>
  <si>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</si>
  <si>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</si>
  <si>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</si>
  <si>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</si>
  <si>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</si>
  <si>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</si>
  <si>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</si>
  <si>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</si>
  <si>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</si>
  <si>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</si>
  <si>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</si>
  <si>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</si>
  <si>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</si>
  <si>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</si>
  <si>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</si>
  <si>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</si>
  <si>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</si>
  <si>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</si>
  <si>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</si>
  <si>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</si>
  <si>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</si>
  <si>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</si>
  <si>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</si>
  <si>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</si>
  <si>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</si>
  <si>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</si>
  <si>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</si>
  <si>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</si>
  <si>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</si>
  <si>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</si>
  <si>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</si>
  <si>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</si>
  <si>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</si>
  <si>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</si>
  <si>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</si>
  <si>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</si>
  <si>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</si>
  <si>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</si>
  <si>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</si>
  <si>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</si>
  <si>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</si>
  <si>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</si>
  <si>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</si>
  <si>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</si>
  <si>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</si>
  <si>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</si>
  <si>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</si>
  <si>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</si>
  <si>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</si>
  <si>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</si>
  <si>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</si>
  <si>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</si>
  <si>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</si>
  <si>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</si>
  <si>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</si>
  <si>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</si>
  <si>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</si>
  <si>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</si>
  <si>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</si>
  <si>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</si>
  <si>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</si>
  <si>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</si>
  <si>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</si>
  <si>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</si>
  <si>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</si>
  <si>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</si>
  <si>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</si>
  <si>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</si>
  <si>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</si>
  <si>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</si>
  <si>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</si>
  <si>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</si>
  <si>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</si>
  <si>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</si>
  <si>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</si>
  <si>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</si>
  <si>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</si>
  <si>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</si>
  <si>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</si>
  <si>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</si>
  <si>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</si>
  <si>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</si>
  <si>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</si>
  <si>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</si>
  <si>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</si>
  <si>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</si>
  <si>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</si>
  <si>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</si>
  <si>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</si>
  <si>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</si>
  <si>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</si>
  <si>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</si>
  <si>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</si>
  <si>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</si>
  <si>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</si>
  <si>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</si>
  <si>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</si>
  <si>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</si>
  <si>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</si>
  <si>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</si>
  <si>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</si>
  <si>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</si>
  <si>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</si>
  <si>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</si>
  <si>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</si>
  <si>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</si>
  <si>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</si>
  <si>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</si>
  <si>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</si>
  <si>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</si>
  <si>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</si>
  <si>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</si>
  <si>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</si>
  <si>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</si>
  <si>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</si>
  <si>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</si>
  <si>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</si>
  <si>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</si>
  <si>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</si>
  <si>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</si>
  <si>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</si>
  <si>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</si>
  <si>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</si>
  <si>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</si>
  <si>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</si>
  <si>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</si>
  <si>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</si>
  <si>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</si>
  <si>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</si>
  <si>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</si>
  <si>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</si>
  <si>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</si>
  <si>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</si>
  <si>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</si>
  <si>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</si>
  <si>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</si>
  <si>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</si>
  <si>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</si>
  <si>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</si>
  <si>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</si>
  <si>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</si>
  <si>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</si>
  <si>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</si>
  <si>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</si>
  <si>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</si>
  <si>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</si>
  <si>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</si>
  <si>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</si>
  <si>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</si>
  <si>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</si>
  <si>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</si>
  <si>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</si>
  <si>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</si>
  <si>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</si>
  <si>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</si>
  <si>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</si>
  <si>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</si>
  <si>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</si>
  <si>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</si>
  <si>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</si>
  <si>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</si>
  <si>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</si>
  <si>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</si>
  <si>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</si>
  <si>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</si>
  <si>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</si>
  <si>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</si>
  <si>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</si>
  <si>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</si>
  <si>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</si>
  <si>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</si>
  <si>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</si>
  <si>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</si>
  <si>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</si>
  <si>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</si>
  <si>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</si>
  <si>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</si>
  <si>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</si>
  <si>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</si>
  <si>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</si>
  <si>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</si>
  <si>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</si>
  <si>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</si>
  <si>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</si>
  <si>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</si>
  <si>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</si>
  <si>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</si>
  <si>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</si>
  <si>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</si>
  <si>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</si>
  <si>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</si>
  <si>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</si>
  <si>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</si>
  <si>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</si>
  <si>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</si>
  <si>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</si>
  <si>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</si>
  <si>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</si>
  <si>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</si>
  <si>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</si>
  <si>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</si>
  <si>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</si>
  <si>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</si>
  <si>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</si>
  <si>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</si>
  <si>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</si>
  <si>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</si>
  <si>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</si>
  <si>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</si>
  <si>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</si>
  <si>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</si>
  <si>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</si>
  <si>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</si>
  <si>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</si>
  <si>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</si>
  <si>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</si>
  <si>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</si>
  <si>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</si>
  <si>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</si>
  <si>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</si>
  <si>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</si>
  <si>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</si>
  <si>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</si>
  <si>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</si>
  <si>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</si>
  <si>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</si>
  <si>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</si>
  <si>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</si>
  <si>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</si>
  <si>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</si>
  <si>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</si>
  <si>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</si>
  <si>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</si>
  <si>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</si>
  <si>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</si>
  <si>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</si>
  <si>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</si>
  <si>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</si>
  <si>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</si>
  <si>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</si>
  <si>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</si>
  <si>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</si>
  <si>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</si>
  <si>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</si>
  <si>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</si>
  <si>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</si>
  <si>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</si>
  <si>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</si>
  <si>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</si>
  <si>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</si>
  <si>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</si>
  <si>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</si>
  <si>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</si>
  <si>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</si>
  <si>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</si>
  <si>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</si>
  <si>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</si>
  <si>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</si>
  <si>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</si>
  <si>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</si>
  <si>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</si>
  <si>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</si>
  <si>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</si>
  <si>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</si>
  <si>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</si>
  <si>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</si>
  <si>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</si>
  <si>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</si>
  <si>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</si>
  <si>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</si>
  <si>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</si>
  <si>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</si>
  <si>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</si>
  <si>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</si>
  <si>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</si>
  <si>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</si>
  <si>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</si>
  <si>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</si>
  <si>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</si>
  <si>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</si>
  <si>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</si>
  <si>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</si>
  <si>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</si>
  <si>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</si>
  <si>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</si>
  <si>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</si>
  <si>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</si>
  <si>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</si>
  <si>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</si>
  <si>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</si>
  <si>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</si>
  <si>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</si>
  <si>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</si>
  <si>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</si>
  <si>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</si>
  <si>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</si>
  <si>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</si>
  <si>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</si>
  <si>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</si>
  <si>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</si>
  <si>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</si>
  <si>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</si>
  <si>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</si>
  <si>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</si>
  <si>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</si>
  <si>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</si>
  <si>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</si>
  <si>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</si>
  <si>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</si>
  <si>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</si>
  <si>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</si>
  <si>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</si>
  <si>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</si>
  <si>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</si>
  <si>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</si>
  <si>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</si>
  <si>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</si>
  <si>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</si>
  <si>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</si>
  <si>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</si>
  <si>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</si>
  <si>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</si>
  <si>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</si>
  <si>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</si>
  <si>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</si>
  <si>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</si>
  <si>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</si>
  <si>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</si>
  <si>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</si>
  <si>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</si>
  <si>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</si>
  <si>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</si>
  <si>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</si>
  <si>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</si>
  <si>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</si>
  <si>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</si>
  <si>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</si>
  <si>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</si>
  <si>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</si>
  <si>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</si>
  <si>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</si>
  <si>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</si>
  <si>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</si>
  <si>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</si>
  <si>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</si>
  <si>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</si>
  <si>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</si>
  <si>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</si>
  <si>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</si>
  <si>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</si>
  <si>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</si>
  <si>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</si>
  <si>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</si>
  <si>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</si>
  <si>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</si>
  <si>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</si>
  <si>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</si>
  <si>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</si>
  <si>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</si>
  <si>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</si>
  <si>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</si>
  <si>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</si>
  <si>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</si>
  <si>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</si>
  <si>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</si>
  <si>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</si>
  <si>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</si>
  <si>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</si>
  <si>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</si>
  <si>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</si>
  <si>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</si>
  <si>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</si>
  <si>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</si>
  <si>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</si>
  <si>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</si>
  <si>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</si>
  <si>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</si>
  <si>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</si>
  <si>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</si>
  <si>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</si>
  <si>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</si>
  <si>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</si>
  <si>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</si>
  <si>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</si>
  <si>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</si>
  <si>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</si>
  <si>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</si>
  <si>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</si>
  <si>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</si>
  <si>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</si>
  <si>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</si>
  <si>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</si>
  <si>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</si>
  <si>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</si>
  <si>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</si>
  <si>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</si>
  <si>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</si>
  <si>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</si>
  <si>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</si>
  <si>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</si>
  <si>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</si>
  <si>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</si>
  <si>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</si>
  <si>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</si>
  <si>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</si>
  <si>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</si>
  <si>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</si>
  <si>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</si>
  <si>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</si>
  <si>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</si>
  <si>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</si>
  <si>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</si>
  <si>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</si>
  <si>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</si>
  <si>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</si>
  <si>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</si>
  <si>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</si>
  <si>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</si>
  <si>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</si>
  <si>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</si>
  <si>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</si>
  <si>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</si>
  <si>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</si>
  <si>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</si>
  <si>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</si>
  <si>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</si>
  <si>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</si>
  <si>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</si>
  <si>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</si>
  <si>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</si>
  <si>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</si>
  <si>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</si>
  <si>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</si>
  <si>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</si>
  <si>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</si>
  <si>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</si>
  <si>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</si>
  <si>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</si>
  <si>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</si>
  <si>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</si>
  <si>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</si>
  <si>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</si>
  <si>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</si>
  <si>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</si>
  <si>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</si>
  <si>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</si>
  <si>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</si>
  <si>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</si>
  <si>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</si>
  <si>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</si>
  <si>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</si>
  <si>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</si>
  <si>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</si>
  <si>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</si>
  <si>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</si>
  <si>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</si>
  <si>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</si>
  <si>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</si>
  <si>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</si>
  <si>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</si>
  <si>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</si>
  <si>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</si>
  <si>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</si>
  <si>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</si>
  <si>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</si>
  <si>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</si>
  <si>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</si>
  <si>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</si>
  <si>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</si>
  <si>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</si>
  <si>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</si>
  <si>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</si>
  <si>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</si>
  <si>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</si>
  <si>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</si>
  <si>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</si>
  <si>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</si>
  <si>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</si>
  <si>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</si>
  <si>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</si>
  <si>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</si>
  <si>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</si>
  <si>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</si>
  <si>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</si>
  <si>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</si>
  <si>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</si>
  <si>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</si>
  <si>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</si>
  <si>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</si>
  <si>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</si>
  <si>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</si>
  <si>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</si>
  <si>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</si>
  <si>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</si>
  <si>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</si>
  <si>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</si>
  <si>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</si>
  <si>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</si>
  <si>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</si>
  <si>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</si>
  <si>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</si>
  <si>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</si>
  <si>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</si>
  <si>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</si>
  <si>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</si>
  <si>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</si>
  <si>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</si>
  <si>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</si>
  <si>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</si>
  <si>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</si>
  <si>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</si>
  <si>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</si>
  <si>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</si>
  <si>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</si>
  <si>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</si>
  <si>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</si>
  <si>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</si>
  <si>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</si>
  <si>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</si>
  <si>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</si>
  <si>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</si>
  <si>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</si>
  <si>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</si>
  <si>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</si>
  <si>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</si>
  <si>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</si>
  <si>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</si>
  <si>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</si>
  <si>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</si>
  <si>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</si>
  <si>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</si>
  <si>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</si>
  <si>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</si>
  <si>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</si>
  <si>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</si>
  <si>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</si>
  <si>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</si>
  <si>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</si>
  <si>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</si>
  <si>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</si>
  <si>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</si>
  <si>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</si>
  <si>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</si>
  <si>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</si>
  <si>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</si>
  <si>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</si>
  <si>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</si>
  <si>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</si>
  <si>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</si>
  <si>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</si>
  <si>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</si>
  <si>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</si>
  <si>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</si>
  <si>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</si>
  <si>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</si>
  <si>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</si>
  <si>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</si>
  <si>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</si>
  <si>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</si>
  <si>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</si>
  <si>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</si>
  <si>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</si>
  <si>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</si>
  <si>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</si>
  <si>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</si>
  <si>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</si>
  <si>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</si>
  <si>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</si>
  <si>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</si>
  <si>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</si>
  <si>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</si>
  <si>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</si>
  <si>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</si>
  <si>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</si>
  <si>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</si>
  <si>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</si>
  <si>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</si>
  <si>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</si>
  <si>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</si>
  <si>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</si>
  <si>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</si>
  <si>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</si>
  <si>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</si>
  <si>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</si>
  <si>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</si>
  <si>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</si>
  <si>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</si>
  <si>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</si>
  <si>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</si>
  <si>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</si>
  <si>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</si>
  <si>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</si>
  <si>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</si>
  <si>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</si>
  <si>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</si>
  <si>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</si>
  <si>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</si>
  <si>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</si>
  <si>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</si>
  <si>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</si>
  <si>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</si>
  <si>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</si>
  <si>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</si>
  <si>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</si>
  <si>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</si>
  <si>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</si>
  <si>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</si>
  <si>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</si>
  <si>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</si>
  <si>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</si>
  <si>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</si>
  <si>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</si>
  <si>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</si>
  <si>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</si>
  <si>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</si>
  <si>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</si>
  <si>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</si>
  <si>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</si>
  <si>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</si>
  <si>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</si>
  <si>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</si>
  <si>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</si>
  <si>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</si>
  <si>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</si>
  <si>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</si>
  <si>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</si>
  <si>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</si>
  <si>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</si>
  <si>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</si>
  <si>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</si>
  <si>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</si>
  <si>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</si>
  <si>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</si>
  <si>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</si>
  <si>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</si>
  <si>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</si>
  <si>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</si>
  <si>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</si>
  <si>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</si>
  <si>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</si>
  <si>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</si>
  <si>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</si>
  <si>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</si>
  <si>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</si>
  <si>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</si>
  <si>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</si>
  <si>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</si>
  <si>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</si>
  <si>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</si>
  <si>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</si>
  <si>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</si>
  <si>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</si>
  <si>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</si>
  <si>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</si>
  <si>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</si>
  <si>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</si>
  <si>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</si>
  <si>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</si>
  <si>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</si>
  <si>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</si>
  <si>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</si>
  <si>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</si>
  <si>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</si>
  <si>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</si>
  <si>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</si>
  <si>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</si>
  <si>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</si>
  <si>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</si>
  <si>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</si>
  <si>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</si>
  <si>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</si>
  <si>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</si>
  <si>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</si>
  <si>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</si>
  <si>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</si>
  <si>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</si>
  <si>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</si>
  <si>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</si>
  <si>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</si>
  <si>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</si>
  <si>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</si>
  <si>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</si>
  <si>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</si>
  <si>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</si>
  <si>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</si>
  <si>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</si>
  <si>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</si>
  <si>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</si>
  <si>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</si>
  <si>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</si>
  <si>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</si>
  <si>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</si>
  <si>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</si>
  <si>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</si>
  <si>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</si>
  <si>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</si>
  <si>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</si>
  <si>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</si>
  <si>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</si>
  <si>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</si>
  <si>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</si>
  <si>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</si>
  <si>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</si>
  <si>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</si>
  <si>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</si>
  <si>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</si>
  <si>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</si>
  <si>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</si>
  <si>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</si>
  <si>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</si>
  <si>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</si>
  <si>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</si>
  <si>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</si>
  <si>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</si>
  <si>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</si>
  <si>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</si>
  <si>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</si>
  <si>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</si>
  <si>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</si>
  <si>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</si>
  <si>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</si>
  <si>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</si>
  <si>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</si>
  <si>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</si>
  <si>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</si>
  <si>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</si>
  <si>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</si>
  <si>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</si>
  <si>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</si>
  <si>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</si>
  <si>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</si>
  <si>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</si>
  <si>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</si>
  <si>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</si>
  <si>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</si>
  <si>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</si>
  <si>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</si>
  <si>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</si>
  <si>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</si>
  <si>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</si>
  <si>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</si>
  <si>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</si>
  <si>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</si>
  <si>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</si>
  <si>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</si>
  <si>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</si>
  <si>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</si>
  <si>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</si>
  <si>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</si>
  <si>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</si>
  <si>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</si>
  <si>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</si>
  <si>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</si>
  <si>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</si>
  <si>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</si>
  <si>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</si>
  <si>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</si>
  <si>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</si>
  <si>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</si>
  <si>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</si>
  <si>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</si>
  <si>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</si>
  <si>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</si>
  <si>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</si>
  <si>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</si>
  <si>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</si>
  <si>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</si>
  <si>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</si>
  <si>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</si>
  <si>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</si>
  <si>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</si>
  <si>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</si>
  <si>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</si>
  <si>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</si>
  <si>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</si>
  <si>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</si>
  <si>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</si>
  <si>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</si>
  <si>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</si>
  <si>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</si>
  <si>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</si>
  <si>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</si>
  <si>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</si>
  <si>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</si>
  <si>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</si>
  <si>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</si>
  <si>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</si>
  <si>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</si>
  <si>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</si>
  <si>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</si>
  <si>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</si>
  <si>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</si>
  <si>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</si>
  <si>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</si>
  <si>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</si>
  <si>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</si>
  <si>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</si>
  <si>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</si>
  <si>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</si>
  <si>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</si>
  <si>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</si>
  <si>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</si>
  <si>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</si>
  <si>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</si>
  <si>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</si>
  <si>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</si>
  <si>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</si>
  <si>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</si>
  <si>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</si>
  <si>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</si>
  <si>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</si>
  <si>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</si>
  <si>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</si>
  <si>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</si>
  <si>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</si>
  <si>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</si>
  <si>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</si>
  <si>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</si>
  <si>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</si>
  <si>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</si>
  <si>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</si>
  <si>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</si>
  <si>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</si>
  <si>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</si>
  <si>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</si>
  <si>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</si>
  <si>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</si>
  <si>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</si>
  <si>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</si>
  <si>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</si>
  <si>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</si>
  <si>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</si>
  <si>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</si>
  <si>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</si>
  <si>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</si>
  <si>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</si>
  <si>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</si>
  <si>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</si>
  <si>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</si>
  <si>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</si>
  <si>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</si>
  <si>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</si>
  <si>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</si>
  <si>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</si>
  <si>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</si>
  <si>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</si>
  <si>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</si>
  <si>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</si>
  <si>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</si>
  <si>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</si>
  <si>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</si>
  <si>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</si>
  <si>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</si>
  <si>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</si>
  <si>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</si>
  <si>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</si>
  <si>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</si>
  <si>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</si>
  <si>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</si>
  <si>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</si>
  <si>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</si>
  <si>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</si>
  <si>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</si>
  <si>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</si>
  <si>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</si>
  <si>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</si>
  <si>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</si>
  <si>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</si>
  <si>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</si>
  <si>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</si>
  <si>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</si>
  <si>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</si>
  <si>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</si>
  <si>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</si>
  <si>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</si>
  <si>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</si>
  <si>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</si>
  <si>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</si>
  <si>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</si>
  <si>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</si>
  <si>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</si>
  <si>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</si>
  <si>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</si>
  <si>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</si>
  <si>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</si>
  <si>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</si>
  <si>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</si>
  <si>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</si>
  <si>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</si>
  <si>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</si>
  <si>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</si>
  <si>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</si>
  <si>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</si>
  <si>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</si>
  <si>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</si>
  <si>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</si>
  <si>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</si>
  <si>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</si>
  <si>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</si>
  <si>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</si>
  <si>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</si>
  <si>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</si>
  <si>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</si>
  <si>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</si>
  <si>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</si>
  <si>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</si>
  <si>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</si>
  <si>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</si>
  <si>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</si>
  <si>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</si>
  <si>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</si>
  <si>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</si>
  <si>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</si>
  <si>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</si>
  <si>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</si>
  <si>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</si>
  <si>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</si>
  <si>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</si>
  <si>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</si>
  <si>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</si>
  <si>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</si>
  <si>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</si>
  <si>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</si>
  <si>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</si>
  <si>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</si>
  <si>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</si>
  <si>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</si>
  <si>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</si>
  <si>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</si>
  <si>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</si>
  <si>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</si>
  <si>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</si>
  <si>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</si>
  <si>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</si>
  <si>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</si>
  <si>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</si>
  <si>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</si>
  <si>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</si>
  <si>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</si>
  <si>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</si>
  <si>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</si>
  <si>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</si>
  <si>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</si>
  <si>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</si>
  <si>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</si>
  <si>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</si>
  <si>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</si>
  <si>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</si>
  <si>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</si>
  <si>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</si>
  <si>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</si>
  <si>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</si>
  <si>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</si>
  <si>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</si>
  <si>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</si>
  <si>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</si>
  <si>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</si>
  <si>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</si>
  <si>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</si>
  <si>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</si>
  <si>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</si>
  <si>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</si>
  <si>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</si>
  <si>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</si>
  <si>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</si>
  <si>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</si>
  <si>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</si>
  <si>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</si>
  <si>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</si>
  <si>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</si>
  <si>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</si>
  <si>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</si>
  <si>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</si>
  <si>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</si>
  <si>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</si>
  <si>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</si>
  <si>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</si>
  <si>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</si>
  <si>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</si>
  <si>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</si>
  <si>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</si>
  <si>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</si>
  <si>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</si>
  <si>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</si>
  <si>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</si>
  <si>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</si>
  <si>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</si>
  <si>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</si>
  <si>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</si>
  <si>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</si>
  <si>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</si>
  <si>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</si>
  <si>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</si>
  <si>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</si>
  <si>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</si>
  <si>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</si>
  <si>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</si>
  <si>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</si>
  <si>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</si>
  <si>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</si>
  <si>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</si>
  <si>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</si>
  <si>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</si>
  <si>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</si>
  <si>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</si>
  <si>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</si>
  <si>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</si>
  <si>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</si>
  <si>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</si>
  <si>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</si>
  <si>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</si>
  <si>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</si>
  <si>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</si>
  <si>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</si>
  <si>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</si>
  <si>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</si>
  <si>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</si>
  <si>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</si>
  <si>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</si>
  <si>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</si>
  <si>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</si>
  <si>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</si>
  <si>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</si>
  <si>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</si>
  <si>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</si>
  <si>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</si>
  <si>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</si>
  <si>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</si>
  <si>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</si>
  <si>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</si>
  <si>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</si>
  <si>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</si>
  <si>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</si>
  <si>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</si>
  <si>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</si>
  <si>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</si>
  <si>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</si>
  <si>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</si>
  <si>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</si>
  <si>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</si>
  <si>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</si>
  <si>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</si>
  <si>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</si>
  <si>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</si>
  <si>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</si>
  <si>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</si>
  <si>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</si>
  <si>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</si>
  <si>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</si>
  <si>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</si>
  <si>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</si>
  <si>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</si>
  <si>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</si>
  <si>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</si>
  <si>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</si>
  <si>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</si>
  <si>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</si>
  <si>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</si>
  <si>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</si>
  <si>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</si>
  <si>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</si>
  <si>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</si>
  <si>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</si>
  <si>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</si>
  <si>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</si>
  <si>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</si>
  <si>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</si>
  <si>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</si>
  <si>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</si>
  <si>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</si>
  <si>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</si>
  <si>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</si>
  <si>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</si>
  <si>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</si>
  <si>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</si>
  <si>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</si>
  <si>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</si>
  <si>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</si>
  <si>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</si>
  <si>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</si>
  <si>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</si>
  <si>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</si>
  <si>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</si>
  <si>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</si>
  <si>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</si>
  <si>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</si>
  <si>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</si>
  <si>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</si>
  <si>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</si>
  <si>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</si>
  <si>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</si>
  <si>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</si>
  <si>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</si>
  <si>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</si>
  <si>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</si>
  <si>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</si>
  <si>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</si>
  <si>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</si>
  <si>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</si>
  <si>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</si>
  <si>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</si>
  <si>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</si>
  <si>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</si>
  <si>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</si>
  <si>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</si>
  <si>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</si>
  <si>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</si>
  <si>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</si>
  <si>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</si>
  <si>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</si>
  <si>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</si>
  <si>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</si>
  <si>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</si>
  <si>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</si>
  <si>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</si>
  <si>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</si>
  <si>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</si>
  <si>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</si>
  <si>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</si>
  <si>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</si>
  <si>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</si>
  <si>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</si>
  <si>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</si>
  <si>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</si>
  <si>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</si>
  <si>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</si>
  <si>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</si>
  <si>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</si>
  <si>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</si>
  <si>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</si>
  <si>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</si>
  <si>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</si>
  <si>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</si>
  <si>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</si>
  <si>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</si>
  <si>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</si>
  <si>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</si>
  <si>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</si>
  <si>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</si>
  <si>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</si>
  <si>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</si>
  <si>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</si>
  <si>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</si>
  <si>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</si>
  <si>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</si>
  <si>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</si>
  <si>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</si>
  <si>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</si>
  <si>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</si>
  <si>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</si>
  <si>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</si>
  <si>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</si>
  <si>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</si>
  <si>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</si>
  <si>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</si>
  <si>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</si>
  <si>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</si>
  <si>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</si>
  <si>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</si>
  <si>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</si>
  <si>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</si>
  <si>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</si>
  <si>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</si>
  <si>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</si>
  <si>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</si>
  <si>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</si>
  <si>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</si>
  <si>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</si>
  <si>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</si>
  <si>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</si>
  <si>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</si>
  <si>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</si>
  <si>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</si>
  <si>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</si>
  <si>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</si>
  <si>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</si>
  <si>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</si>
  <si>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</si>
  <si>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</si>
  <si>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</si>
  <si>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</si>
  <si>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</si>
  <si>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</si>
  <si>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</si>
  <si>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</si>
  <si>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</si>
  <si>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</si>
  <si>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</si>
  <si>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</si>
  <si>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</si>
  <si>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</si>
  <si>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</si>
  <si>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</si>
  <si>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</si>
  <si>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</si>
  <si>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</si>
  <si>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</si>
  <si>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</si>
  <si>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</si>
  <si>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</si>
  <si>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</si>
  <si>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</si>
  <si>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</si>
  <si>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</si>
  <si>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</si>
  <si>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</si>
  <si>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</si>
  <si>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</si>
  <si>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</si>
  <si>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</si>
  <si>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</si>
  <si>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</si>
  <si>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</si>
  <si>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</si>
  <si>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</si>
  <si>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</si>
  <si>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</si>
  <si>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</si>
  <si>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</si>
  <si>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</si>
  <si>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</si>
  <si>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</si>
  <si>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</si>
  <si>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</si>
  <si>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</si>
  <si>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</si>
  <si>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</si>
  <si>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</si>
  <si>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</si>
  <si>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</si>
  <si>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</si>
  <si>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</si>
  <si>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</si>
  <si>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</si>
  <si>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</si>
  <si>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</si>
  <si>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</si>
  <si>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</si>
  <si>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</si>
  <si>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</si>
  <si>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</si>
  <si>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</si>
  <si>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</si>
  <si>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</si>
  <si>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</si>
  <si>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</si>
  <si>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</si>
  <si>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</si>
  <si>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</si>
  <si>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</si>
  <si>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</si>
  <si>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</si>
  <si>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</si>
  <si>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</si>
  <si>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</si>
  <si>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</si>
  <si>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</si>
  <si>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</si>
  <si>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</si>
  <si>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</si>
  <si>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</si>
  <si>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</si>
  <si>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</si>
  <si>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</si>
  <si>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</si>
  <si>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</si>
  <si>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</si>
  <si>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</si>
  <si>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</si>
  <si>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</si>
  <si>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</si>
  <si>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</si>
  <si>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</si>
  <si>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</si>
  <si>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</si>
  <si>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</si>
  <si>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</si>
  <si>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</si>
  <si>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</si>
  <si>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</si>
  <si>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</si>
  <si>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</si>
  <si>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</si>
  <si>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</si>
  <si>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</si>
  <si>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</si>
  <si>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</si>
  <si>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</si>
  <si>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</si>
  <si>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</si>
  <si>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</si>
  <si>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</si>
  <si>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</si>
  <si>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</si>
  <si>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</si>
  <si>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</si>
  <si>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</si>
  <si>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</si>
  <si>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</si>
  <si>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</si>
  <si>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</si>
  <si>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</si>
  <si>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</si>
  <si>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</si>
  <si>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</si>
  <si>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</si>
  <si>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</si>
  <si>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</si>
  <si>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</si>
  <si>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</si>
  <si>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</si>
  <si>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</si>
  <si>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</si>
  <si>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</si>
  <si>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</si>
  <si>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</si>
  <si>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</si>
  <si>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</si>
  <si>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</si>
  <si>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</si>
  <si>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</si>
  <si>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</si>
  <si>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</si>
  <si>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</si>
  <si>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</si>
  <si>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</si>
  <si>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</si>
  <si>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</si>
  <si>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</si>
  <si>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</si>
  <si>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</si>
  <si>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</si>
  <si>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</si>
  <si>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</si>
  <si>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2021-70-10001694</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</si>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</sst>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49" zoomScale="82" zoomScaleNormal="82" zoomScaleSheetLayoutView="40" zoomScalePageLayoutView="40" workbookViewId="0">
      <selection activeCell="L209" sqref="L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244"/>
      <c r="I20" s="149" t="s">
        <v>453</v>
      </c>
      <c r="J20" s="150" t="s">
        <v>966</v>
      </c>
      <c r="K20" s="151">
        <v>1526850374</v>
      </c>
      <c r="L20" s="152"/>
      <c r="M20" s="152"/>
      <c r="N20" s="135">
        <f>+(M20-L20)/30</f>
        <v>0</v>
      </c>
      <c r="O20" s="138"/>
      <c r="U20" s="134"/>
      <c r="V20" s="105">
        <f ca="1">NOW()</f>
        <v>44194.831185995368</v>
      </c>
      <c r="W20" s="105">
        <f ca="1">NOW()</f>
        <v>44194.831185995368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EDUCATIVA NUEVA AMERICA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41744</v>
      </c>
      <c r="F48" s="145">
        <v>42004</v>
      </c>
      <c r="G48" s="160">
        <f>IF(AND(E48&lt;&gt;"",F48&lt;&gt;""),((F48-E48)/30),"")</f>
        <v>8.6666666666666661</v>
      </c>
      <c r="H48" s="114" t="s">
        <v>2679</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2677</v>
      </c>
      <c r="C49" s="112" t="s">
        <v>31</v>
      </c>
      <c r="D49" s="110" t="s">
        <v>2680</v>
      </c>
      <c r="E49" s="145">
        <v>42053</v>
      </c>
      <c r="F49" s="145">
        <v>42369</v>
      </c>
      <c r="G49" s="160">
        <f t="shared" ref="G49:G50" si="2">IF(AND(E49&lt;&gt;"",F49&lt;&gt;""),((F49-E49)/30),"")</f>
        <v>10.533333333333333</v>
      </c>
      <c r="H49" s="122" t="s">
        <v>2679</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2677</v>
      </c>
      <c r="C50" s="112" t="s">
        <v>31</v>
      </c>
      <c r="D50" s="110" t="s">
        <v>2681</v>
      </c>
      <c r="E50" s="145">
        <v>42458</v>
      </c>
      <c r="F50" s="145">
        <v>42735</v>
      </c>
      <c r="G50" s="160">
        <f t="shared" si="2"/>
        <v>9.2333333333333325</v>
      </c>
      <c r="H50" s="122" t="s">
        <v>2679</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2677</v>
      </c>
      <c r="C51" s="112" t="s">
        <v>31</v>
      </c>
      <c r="D51" s="110" t="s">
        <v>2682</v>
      </c>
      <c r="E51" s="145">
        <v>42758</v>
      </c>
      <c r="F51" s="145">
        <v>43100</v>
      </c>
      <c r="G51" s="160">
        <f t="shared" ref="G51:G107" si="3">IF(AND(E51&lt;&gt;"",F51&lt;&gt;""),((F51-E51)/30),"")</f>
        <v>11.4</v>
      </c>
      <c r="H51" s="122" t="s">
        <v>2679</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2677</v>
      </c>
      <c r="C52" s="112" t="s">
        <v>31</v>
      </c>
      <c r="D52" s="110" t="s">
        <v>2683</v>
      </c>
      <c r="E52" s="145">
        <v>43123</v>
      </c>
      <c r="F52" s="145">
        <v>43465</v>
      </c>
      <c r="G52" s="160">
        <f t="shared" si="3"/>
        <v>11.4</v>
      </c>
      <c r="H52" s="119" t="s">
        <v>2679</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2677</v>
      </c>
      <c r="C53" s="112" t="s">
        <v>31</v>
      </c>
      <c r="D53" s="110" t="s">
        <v>2684</v>
      </c>
      <c r="E53" s="145">
        <v>43483</v>
      </c>
      <c r="F53" s="145">
        <v>43830</v>
      </c>
      <c r="G53" s="160">
        <f t="shared" si="3"/>
        <v>11.566666666666666</v>
      </c>
      <c r="H53" s="119" t="s">
        <v>2679</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2677</v>
      </c>
      <c r="C54" s="112" t="s">
        <v>31</v>
      </c>
      <c r="D54" s="110" t="s">
        <v>2685</v>
      </c>
      <c r="E54" s="145">
        <v>43854</v>
      </c>
      <c r="F54" s="145">
        <v>44196</v>
      </c>
      <c r="G54" s="160">
        <f t="shared" si="3"/>
        <v>11.4</v>
      </c>
      <c r="H54" s="114" t="s">
        <v>2679</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c r="G179" s="165" t="str">
        <f>IF(F179&gt;0,SUM(E179+F179),"")</f>
        <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7" t="s">
        <v>2628</v>
      </c>
      <c r="L185" s="237"/>
      <c r="M185" s="94">
        <f>+J185*(SUM(K20:K35))</f>
        <v>30537007.48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UserIENA</cp:lastModifiedBy>
  <cp:lastPrinted>2020-12-30T00:52:59Z</cp:lastPrinted>
  <dcterms:created xsi:type="dcterms:W3CDTF">2020-10-14T21:57:42Z</dcterms:created>
  <dcterms:modified xsi:type="dcterms:W3CDTF">2020-12-30T00:57:04Z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