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usuario\Download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1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<sst xmlns="http://schemas.openxmlformats.org/spreadsheetml/2006/main" count="3089" uniqueCount="2698">
  <si>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</si>
  <si>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</si>
  <si>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</si>
  <si>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</si>
  <si>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</si>
  <si>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</si>
  <si>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</si>
  <si>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</si>
  <si>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</si>
  <si>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</si>
  <si>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</si>
  <si>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</si>
  <si>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</si>
  <si>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</si>
  <si>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</si>
  <si>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</si>
  <si>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</si>
  <si>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</si>
  <si>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</si>
  <si>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</si>
  <si>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</si>
  <si>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</si>
  <si>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</si>
  <si>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</si>
  <si>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</si>
  <si>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</si>
  <si>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</si>
  <si>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</si>
  <si>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</si>
  <si>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</si>
  <si>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</si>
  <si>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</si>
  <si>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</si>
  <si>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</si>
  <si>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</si>
  <si>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</si>
  <si>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</si>
  <si>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</si>
  <si>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</si>
  <si>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</si>
  <si>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</si>
  <si>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</si>
  <si>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</si>
  <si>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</si>
  <si>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</si>
  <si>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</si>
  <si>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</si>
  <si>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</si>
  <si>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</si>
  <si>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</si>
  <si>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</si>
  <si>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</si>
  <si>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</si>
  <si>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</si>
  <si>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</si>
  <si>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</si>
  <si>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</si>
  <si>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</si>
  <si>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</si>
  <si>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</si>
  <si>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</si>
  <si>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</si>
  <si>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</si>
  <si>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</si>
  <si>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</si>
  <si>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</si>
  <si>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</si>
  <si>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</si>
  <si>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</si>
  <si>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</si>
  <si>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</si>
  <si>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</si>
  <si>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</si>
  <si>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</si>
  <si>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</si>
  <si>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</si>
  <si>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</si>
  <si>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</si>
  <si>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</si>
  <si>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</si>
  <si>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</si>
  <si>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</si>
  <si>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</si>
  <si>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</si>
  <si>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</si>
  <si>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</si>
  <si>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</si>
  <si>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</si>
  <si>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</si>
  <si>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</si>
  <si>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</si>
  <si>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</si>
  <si>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</si>
  <si>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</si>
  <si>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</si>
  <si>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</si>
  <si>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</si>
  <si>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</si>
  <si>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</si>
  <si>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</si>
  <si>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</si>
  <si>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</si>
  <si>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</si>
  <si>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</si>
  <si>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</si>
  <si>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</si>
  <si>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</si>
  <si>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</si>
  <si>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</si>
  <si>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</si>
  <si>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</si>
  <si>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</si>
  <si>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</si>
  <si>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</si>
  <si>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</si>
  <si>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</si>
  <si>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</si>
  <si>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</si>
  <si>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</si>
  <si>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</si>
  <si>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</si>
  <si>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</si>
  <si>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</si>
  <si>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</si>
  <si>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</si>
  <si>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</si>
  <si>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</si>
  <si>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</si>
  <si>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</si>
  <si>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</si>
  <si>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</si>
  <si>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</si>
  <si>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</si>
  <si>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</si>
  <si>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</si>
  <si>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</si>
  <si>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</si>
  <si>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</si>
  <si>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</si>
  <si>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</si>
  <si>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</si>
  <si>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</si>
  <si>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</si>
  <si>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</si>
  <si>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</si>
  <si>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</si>
  <si>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</si>
  <si>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</si>
  <si>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</si>
  <si>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</si>
  <si>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</si>
  <si>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</si>
  <si>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</si>
  <si>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</si>
  <si>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</si>
  <si>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</si>
  <si>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</si>
  <si>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</si>
  <si>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</si>
  <si>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</si>
  <si>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</si>
  <si>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</si>
  <si>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</si>
  <si>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</si>
  <si>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</si>
  <si>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</si>
  <si>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</si>
  <si>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</si>
  <si>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</si>
  <si>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</si>
  <si>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</si>
  <si>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</si>
  <si>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</si>
  <si>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</si>
  <si>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</si>
  <si>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</si>
  <si>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</si>
  <si>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</si>
  <si>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</si>
  <si>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</si>
  <si>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</si>
  <si>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</si>
  <si>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</si>
  <si>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</si>
  <si>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</si>
  <si>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</si>
  <si>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</si>
  <si>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</si>
  <si>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</si>
  <si>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</si>
  <si>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</si>
  <si>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</si>
  <si>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</si>
  <si>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</si>
  <si>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</si>
  <si>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</si>
  <si>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</si>
  <si>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</si>
  <si>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</si>
  <si>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</si>
  <si>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</si>
  <si>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</si>
  <si>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</si>
  <si>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</si>
  <si>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</si>
  <si>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</si>
  <si>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</si>
  <si>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</si>
  <si>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</si>
  <si>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</si>
  <si>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</si>
  <si>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</si>
  <si>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</si>
  <si>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</si>
  <si>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</si>
  <si>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</si>
  <si>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</si>
  <si>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</si>
  <si>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</si>
  <si>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</si>
  <si>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</si>
  <si>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</si>
  <si>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</si>
  <si>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</si>
  <si>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</si>
  <si>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</si>
  <si>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</si>
  <si>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</si>
  <si>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</si>
  <si>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</si>
  <si>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</si>
  <si>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</si>
  <si>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</si>
  <si>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</si>
  <si>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</si>
  <si>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</si>
  <si>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</si>
  <si>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</si>
  <si>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</si>
  <si>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</si>
  <si>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</si>
  <si>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</si>
  <si>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</si>
  <si>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</si>
  <si>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</si>
  <si>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</si>
  <si>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</si>
  <si>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</si>
  <si>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</si>
  <si>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</si>
  <si>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</si>
  <si>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</si>
  <si>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</si>
  <si>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</si>
  <si>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</si>
  <si>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</si>
  <si>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</si>
  <si>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</si>
  <si>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</si>
  <si>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</si>
  <si>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</si>
  <si>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</si>
  <si>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</si>
  <si>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</si>
  <si>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</si>
  <si>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</si>
  <si>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</si>
  <si>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</si>
  <si>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</si>
  <si>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</si>
  <si>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</si>
  <si>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</si>
  <si>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</si>
  <si>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</si>
  <si>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</si>
  <si>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</si>
  <si>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</si>
  <si>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</si>
  <si>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</si>
  <si>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</si>
  <si>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</si>
  <si>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</si>
  <si>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</si>
  <si>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</si>
  <si>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</si>
  <si>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</si>
  <si>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</si>
  <si>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</si>
  <si>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</si>
  <si>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</si>
  <si>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</si>
  <si>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</si>
  <si>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</si>
  <si>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</si>
  <si>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</si>
  <si>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</si>
  <si>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</si>
  <si>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</si>
  <si>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</si>
  <si>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</si>
  <si>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</si>
  <si>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</si>
  <si>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</si>
  <si>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</si>
  <si>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</si>
  <si>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</si>
  <si>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</si>
  <si>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</si>
  <si>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</si>
  <si>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</si>
  <si>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</si>
  <si>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</si>
  <si>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</si>
  <si>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</si>
  <si>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</si>
  <si>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</si>
  <si>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</si>
  <si>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</si>
  <si>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</si>
  <si>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</si>
  <si>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</si>
  <si>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</si>
  <si>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</si>
  <si>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</si>
  <si>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</si>
  <si>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</si>
  <si>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</si>
  <si>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</si>
  <si>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</si>
  <si>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</si>
  <si>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</si>
  <si>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</si>
  <si>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</si>
  <si>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</si>
  <si>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</si>
  <si>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</si>
  <si>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</si>
  <si>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</si>
  <si>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</si>
  <si>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</si>
  <si>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</si>
  <si>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</si>
  <si>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</si>
  <si>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</si>
  <si>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</si>
  <si>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</si>
  <si>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</si>
  <si>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</si>
  <si>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</si>
  <si>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</si>
  <si>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</si>
  <si>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</si>
  <si>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</si>
  <si>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</si>
  <si>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</si>
  <si>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</si>
  <si>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</si>
  <si>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</si>
  <si>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</si>
  <si>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</si>
  <si>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</si>
  <si>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</si>
  <si>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</si>
  <si>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</si>
  <si>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</si>
  <si>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</si>
  <si>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</si>
  <si>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</si>
  <si>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</si>
  <si>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</si>
  <si>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</si>
  <si>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</si>
  <si>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</si>
  <si>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</si>
  <si>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</si>
  <si>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</si>
  <si>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</si>
  <si>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</si>
  <si>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</si>
  <si>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</si>
  <si>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</si>
  <si>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</si>
  <si>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</si>
  <si>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</si>
  <si>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</si>
  <si>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</si>
  <si>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</si>
  <si>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</si>
  <si>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</si>
  <si>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</si>
  <si>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</si>
  <si>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</si>
  <si>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</si>
  <si>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</si>
  <si>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</si>
  <si>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</si>
  <si>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</si>
  <si>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</si>
  <si>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</si>
  <si>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</si>
  <si>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</si>
  <si>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</si>
  <si>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</si>
  <si>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</si>
  <si>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</si>
  <si>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</si>
  <si>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</si>
  <si>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</si>
  <si>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</si>
  <si>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</si>
  <si>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</si>
  <si>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</si>
  <si>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</si>
  <si>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</si>
  <si>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</si>
  <si>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</si>
  <si>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</si>
  <si>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</si>
  <si>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</si>
  <si>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</si>
  <si>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</si>
  <si>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</si>
  <si>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</si>
  <si>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</si>
  <si>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</si>
  <si>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</si>
  <si>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</si>
  <si>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</si>
  <si>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</si>
  <si>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</si>
  <si>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</si>
  <si>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</si>
  <si>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</si>
  <si>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</si>
  <si>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</si>
  <si>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</si>
  <si>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</si>
  <si>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</si>
  <si>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</si>
  <si>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</si>
  <si>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</si>
  <si>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</si>
  <si>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</si>
  <si>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</si>
  <si>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</si>
  <si>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</si>
  <si>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</si>
  <si>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</si>
  <si>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</si>
  <si>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</si>
  <si>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</si>
  <si>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</si>
  <si>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</si>
  <si>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</si>
  <si>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</si>
  <si>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</si>
  <si>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</si>
  <si>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</si>
  <si>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</si>
  <si>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</si>
  <si>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</si>
  <si>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</si>
  <si>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</si>
  <si>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</si>
  <si>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</si>
  <si>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</si>
  <si>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</si>
  <si>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</si>
  <si>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</si>
  <si>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</si>
  <si>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</si>
  <si>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</si>
  <si>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</si>
  <si>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</si>
  <si>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</si>
  <si>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</si>
  <si>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</si>
  <si>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</si>
  <si>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</si>
  <si>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</si>
  <si>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</si>
  <si>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</si>
  <si>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</si>
  <si>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</si>
  <si>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</si>
  <si>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</si>
  <si>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</si>
  <si>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</si>
  <si>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</si>
  <si>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</si>
  <si>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</si>
  <si>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</si>
  <si>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</si>
  <si>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</si>
  <si>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</si>
  <si>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</si>
  <si>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</si>
  <si>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</si>
  <si>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</si>
  <si>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</si>
  <si>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</si>
  <si>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</si>
  <si>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</si>
  <si>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</si>
  <si>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</si>
  <si>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</si>
  <si>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</si>
  <si>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</si>
  <si>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</si>
  <si>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</si>
  <si>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</si>
  <si>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</si>
  <si>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</si>
  <si>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</si>
  <si>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</si>
  <si>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</si>
  <si>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</si>
  <si>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</si>
  <si>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</si>
  <si>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</si>
  <si>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</si>
  <si>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</si>
  <si>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</si>
  <si>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</si>
  <si>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</si>
  <si>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</si>
  <si>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</si>
  <si>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</si>
  <si>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</si>
  <si>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</si>
  <si>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</si>
  <si>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</si>
  <si>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</si>
  <si>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</si>
  <si>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</si>
  <si>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</si>
  <si>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</si>
  <si>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</si>
  <si>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</si>
  <si>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</si>
  <si>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</si>
  <si>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</si>
  <si>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</si>
  <si>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</si>
  <si>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</si>
  <si>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</si>
  <si>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</si>
  <si>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</si>
  <si>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</si>
  <si>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</si>
  <si>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</si>
  <si>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</si>
  <si>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</si>
  <si>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</si>
  <si>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</si>
  <si>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</si>
  <si>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</si>
  <si>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</si>
  <si>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</si>
  <si>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</si>
  <si>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</si>
  <si>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</si>
  <si>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</si>
  <si>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</si>
  <si>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</si>
  <si>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</si>
  <si>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</si>
  <si>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</si>
  <si>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</si>
  <si>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</si>
  <si>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</si>
  <si>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</si>
  <si>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</si>
  <si>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</si>
  <si>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</si>
  <si>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</si>
  <si>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</si>
  <si>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</si>
  <si>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</si>
  <si>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</si>
  <si>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</si>
  <si>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</si>
  <si>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</si>
  <si>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</si>
  <si>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</si>
  <si>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</si>
  <si>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</si>
  <si>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</si>
  <si>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</si>
  <si>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</si>
  <si>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</si>
  <si>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</si>
  <si>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</si>
  <si>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</si>
  <si>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</si>
  <si>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</si>
  <si>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</si>
  <si>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</si>
  <si>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</si>
  <si>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</si>
  <si>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</si>
  <si>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</si>
  <si>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</si>
  <si>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</si>
  <si>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</si>
  <si>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</si>
  <si>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</si>
  <si>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</si>
  <si>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</si>
  <si>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</si>
  <si>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</si>
  <si>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</si>
  <si>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</si>
  <si>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</si>
  <si>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</si>
  <si>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</si>
  <si>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</si>
  <si>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</si>
  <si>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</si>
  <si>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</si>
  <si>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</si>
  <si>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</si>
  <si>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</si>
  <si>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</si>
  <si>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</si>
  <si>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</si>
  <si>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</si>
  <si>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</si>
  <si>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</si>
  <si>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</si>
  <si>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</si>
  <si>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</si>
  <si>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</si>
  <si>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</si>
  <si>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</si>
  <si>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</si>
  <si>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</si>
  <si>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</si>
  <si>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</si>
  <si>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</si>
  <si>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</si>
  <si>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</si>
  <si>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</si>
  <si>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</si>
  <si>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</si>
  <si>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</si>
  <si>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</si>
  <si>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</si>
  <si>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</si>
  <si>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</si>
  <si>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</si>
  <si>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</si>
  <si>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</si>
  <si>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</si>
  <si>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</si>
  <si>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</si>
  <si>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</si>
  <si>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</si>
  <si>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</si>
  <si>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</si>
  <si>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</si>
  <si>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</si>
  <si>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</si>
  <si>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</si>
  <si>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</si>
  <si>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</si>
  <si>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</si>
  <si>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</si>
  <si>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</si>
  <si>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</si>
  <si>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</si>
  <si>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</si>
  <si>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</si>
  <si>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</si>
  <si>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</si>
  <si>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</si>
  <si>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</si>
  <si>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</si>
  <si>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</si>
  <si>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</si>
  <si>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</si>
  <si>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</si>
  <si>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</si>
  <si>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</si>
  <si>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</si>
  <si>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</si>
  <si>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</si>
  <si>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</si>
  <si>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</si>
  <si>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</si>
  <si>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</si>
  <si>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</si>
  <si>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</si>
  <si>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</si>
  <si>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</si>
  <si>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</si>
  <si>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</si>
  <si>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</si>
  <si>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</si>
  <si>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</si>
  <si>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</si>
  <si>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</si>
  <si>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</si>
  <si>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</si>
  <si>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</si>
  <si>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</si>
  <si>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</si>
  <si>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</si>
  <si>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</si>
  <si>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</si>
  <si>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</si>
  <si>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</si>
  <si>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</si>
  <si>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</si>
  <si>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</si>
  <si>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</si>
  <si>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</si>
  <si>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</si>
  <si>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</si>
  <si>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</si>
  <si>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</si>
  <si>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</si>
  <si>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</si>
  <si>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</si>
  <si>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</si>
  <si>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</si>
  <si>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</si>
  <si>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</si>
  <si>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</si>
  <si>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</si>
  <si>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</si>
  <si>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</si>
  <si>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</si>
  <si>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</si>
  <si>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</si>
  <si>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</si>
  <si>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</si>
  <si>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</si>
  <si>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</si>
  <si>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</si>
  <si>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</si>
  <si>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</si>
  <si>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</si>
  <si>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</si>
  <si>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</si>
  <si>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</si>
  <si>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</si>
  <si>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</si>
  <si>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</si>
  <si>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</si>
  <si>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</si>
  <si>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</si>
  <si>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</si>
  <si>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</si>
  <si>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</si>
  <si>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</si>
  <si>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</si>
  <si>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</si>
  <si>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</si>
  <si>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</si>
  <si>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</si>
  <si>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</si>
  <si>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</si>
  <si>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</si>
  <si>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</si>
  <si>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</si>
  <si>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</si>
  <si>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</si>
  <si>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</si>
  <si>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</si>
  <si>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</si>
  <si>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</si>
  <si>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</si>
  <si>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</si>
  <si>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</si>
  <si>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</si>
  <si>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</si>
  <si>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</si>
  <si>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</si>
  <si>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</si>
  <si>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</si>
  <si>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</si>
  <si>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</si>
  <si>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</si>
  <si>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</si>
  <si>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</si>
  <si>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</si>
  <si>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</si>
  <si>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</si>
  <si>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</si>
  <si>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</si>
  <si>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</si>
  <si>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</si>
  <si>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</si>
  <si>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</si>
  <si>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</si>
  <si>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</si>
  <si>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</si>
  <si>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</si>
  <si>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</si>
  <si>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</si>
  <si>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</si>
  <si>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</si>
  <si>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</si>
  <si>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</si>
  <si>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</si>
  <si>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</si>
  <si>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</si>
  <si>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</si>
  <si>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</si>
  <si>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</si>
  <si>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</si>
  <si>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</si>
  <si>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</si>
  <si>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</si>
  <si>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</si>
  <si>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</si>
  <si>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</si>
  <si>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</si>
  <si>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</si>
  <si>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</si>
  <si>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</si>
  <si>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</si>
  <si>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</si>
  <si>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</si>
  <si>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</si>
  <si>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</si>
  <si>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</si>
  <si>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</si>
  <si>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</si>
  <si>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</si>
  <si>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</si>
  <si>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</si>
  <si>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</si>
  <si>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</si>
  <si>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</si>
  <si>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</si>
  <si>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</si>
  <si>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</si>
  <si>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</si>
  <si>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</si>
  <si>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</si>
  <si>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</si>
  <si>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</si>
  <si>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</si>
  <si>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</si>
  <si>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</si>
  <si>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</si>
  <si>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</si>
  <si>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</si>
  <si>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</si>
  <si>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</si>
  <si>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</si>
  <si>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</si>
  <si>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</si>
  <si>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</si>
  <si>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</si>
  <si>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</si>
  <si>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</si>
  <si>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</si>
  <si>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</si>
  <si>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</si>
  <si>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</si>
  <si>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</si>
  <si>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</si>
  <si>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</si>
  <si>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</si>
  <si>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</si>
  <si>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</si>
  <si>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</si>
  <si>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</si>
  <si>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</si>
  <si>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</si>
  <si>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</si>
  <si>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</si>
  <si>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</si>
  <si>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</si>
  <si>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</si>
  <si>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</si>
  <si>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</si>
  <si>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</si>
  <si>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</si>
  <si>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</si>
  <si>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</si>
  <si>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</si>
  <si>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</si>
  <si>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</si>
  <si>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</si>
  <si>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</si>
  <si>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</si>
  <si>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</si>
  <si>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</si>
  <si>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</si>
  <si>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</si>
  <si>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</si>
  <si>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</si>
  <si>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</si>
  <si>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</si>
  <si>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</si>
  <si>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</si>
  <si>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</si>
  <si>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</si>
  <si>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</si>
  <si>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</si>
  <si>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</si>
  <si>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</si>
  <si>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</si>
  <si>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</si>
  <si>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</si>
  <si>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</si>
  <si>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</si>
  <si>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</si>
  <si>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</si>
  <si>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</si>
  <si>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</si>
  <si>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</si>
  <si>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</si>
  <si>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</si>
  <si>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</si>
  <si>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</si>
  <si>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</si>
  <si>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</si>
  <si>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</si>
  <si>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</si>
  <si>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</si>
  <si>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</si>
  <si>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</si>
  <si>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</si>
  <si>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</si>
  <si>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</si>
  <si>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</si>
  <si>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</si>
  <si>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</si>
  <si>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</si>
  <si>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</si>
  <si>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</si>
  <si>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</si>
  <si>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</si>
  <si>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</si>
  <si>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</si>
  <si>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</si>
  <si>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</si>
  <si>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</si>
  <si>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</si>
  <si>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</si>
  <si>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</si>
  <si>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</si>
  <si>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</si>
  <si>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</si>
  <si>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</si>
  <si>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</si>
  <si>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</si>
  <si>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</si>
  <si>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</si>
  <si>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</si>
  <si>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</si>
  <si>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</si>
  <si>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</si>
  <si>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</si>
  <si>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</si>
  <si>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</si>
  <si>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</si>
  <si>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</si>
  <si>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</si>
  <si>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</si>
  <si>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</si>
  <si>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</si>
  <si>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</si>
  <si>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</si>
  <si>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</si>
  <si>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</si>
  <si>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</si>
  <si>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</si>
  <si>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</si>
  <si>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</si>
  <si>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</si>
  <si>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</si>
  <si>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</si>
  <si>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</si>
  <si>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</si>
  <si>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</si>
  <si>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</si>
  <si>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</si>
  <si>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</si>
  <si>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</si>
  <si>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</si>
  <si>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</si>
  <si>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</si>
  <si>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</si>
  <si>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</si>
  <si>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</si>
  <si>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</si>
  <si>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</si>
  <si>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</si>
  <si>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</si>
  <si>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</si>
  <si>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</si>
  <si>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</si>
  <si>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</si>
  <si>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</si>
  <si>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</si>
  <si>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</si>
  <si>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</si>
  <si>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</si>
  <si>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</si>
  <si>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</si>
  <si>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</si>
  <si>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</si>
  <si>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</si>
  <si>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</si>
  <si>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</si>
  <si>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</si>
  <si>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</si>
  <si>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</si>
  <si>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</si>
  <si>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</si>
  <si>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</si>
  <si>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</si>
  <si>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</si>
  <si>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</si>
  <si>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</si>
  <si>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</si>
  <si>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</si>
  <si>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</si>
  <si>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</si>
  <si>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</si>
  <si>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</si>
  <si>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</si>
  <si>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</si>
  <si>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</si>
  <si>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</si>
  <si>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</si>
  <si>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</si>
  <si>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</si>
  <si>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</si>
  <si>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</si>
  <si>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</si>
  <si>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</si>
  <si>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</si>
  <si>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</si>
  <si>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</si>
  <si>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</si>
  <si>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</si>
  <si>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</si>
  <si>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</si>
  <si>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</si>
  <si>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</si>
  <si>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</si>
  <si>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</si>
  <si>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</si>
  <si>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</si>
  <si>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</si>
  <si>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</si>
  <si>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</si>
  <si>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</si>
  <si>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</si>
  <si>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</si>
  <si>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</si>
  <si>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</si>
  <si>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</si>
  <si>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</si>
  <si>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</si>
  <si>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</si>
  <si>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</si>
  <si>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</si>
  <si>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</si>
  <si>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</si>
  <si>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</si>
  <si>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</si>
  <si>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</si>
  <si>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</si>
  <si>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</si>
  <si>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</si>
  <si>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</si>
  <si>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</si>
  <si>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</si>
  <si>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</si>
  <si>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</si>
  <si>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</si>
  <si>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</si>
  <si>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</si>
  <si>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</si>
  <si>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</si>
  <si>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</si>
  <si>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</si>
  <si>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</si>
  <si>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</si>
  <si>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</si>
  <si>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</si>
  <si>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</si>
  <si>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</si>
  <si>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</si>
  <si>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</si>
  <si>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</si>
  <si>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</si>
  <si>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</si>
  <si>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</si>
  <si>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</si>
  <si>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</si>
  <si>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</si>
  <si>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</si>
  <si>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</si>
  <si>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</si>
  <si>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</si>
  <si>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</si>
  <si>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</si>
  <si>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</si>
  <si>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</si>
  <si>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</si>
  <si>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</si>
  <si>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</si>
  <si>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</si>
  <si>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</si>
  <si>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</si>
  <si>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</si>
  <si>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</si>
  <si>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</si>
  <si>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</si>
  <si>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</si>
  <si>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</si>
  <si>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</si>
  <si>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</si>
  <si>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</si>
  <si>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</si>
  <si>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</si>
  <si>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</si>
  <si>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</si>
  <si>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</si>
  <si>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</si>
  <si>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</si>
  <si>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</si>
  <si>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</si>
  <si>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</si>
  <si>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</si>
  <si>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</si>
  <si>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</si>
  <si>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</si>
  <si>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</si>
  <si>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</si>
  <si>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</si>
  <si>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</si>
  <si>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</si>
  <si>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</si>
  <si>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</si>
  <si>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</si>
  <si>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</si>
  <si>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</si>
  <si>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</si>
  <si>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</si>
  <si>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</si>
  <si>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</si>
  <si>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</si>
  <si>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</si>
  <si>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</si>
  <si>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</si>
  <si>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</si>
  <si>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</si>
  <si>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</si>
  <si>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</si>
  <si>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</si>
  <si>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</si>
  <si>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</si>
  <si>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</si>
  <si>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</si>
  <si>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</si>
  <si>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</si>
  <si>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</si>
  <si>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</si>
  <si>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</si>
  <si>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</si>
  <si>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</si>
  <si>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</si>
  <si>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</si>
  <si>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</si>
  <si>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</si>
  <si>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</si>
  <si>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</si>
  <si>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</si>
  <si>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</si>
  <si>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</si>
  <si>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</si>
  <si>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</si>
  <si>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</si>
  <si>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</si>
  <si>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</si>
  <si>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</si>
  <si>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</si>
  <si>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</si>
  <si>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</si>
  <si>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</si>
  <si>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</si>
  <si>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</si>
  <si>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</si>
  <si>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</si>
  <si>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</si>
  <si>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</si>
  <si>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</si>
  <si>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</si>
  <si>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</si>
  <si>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</si>
  <si>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</si>
  <si>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</si>
  <si>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</si>
  <si>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</si>
  <si>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</si>
  <si>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</si>
  <si>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</si>
  <si>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</si>
  <si>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</si>
  <si>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</si>
  <si>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</si>
  <si>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</si>
  <si>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</si>
  <si>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</si>
  <si>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</si>
  <si>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</si>
  <si>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</si>
  <si>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</si>
  <si>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</si>
  <si>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</si>
  <si>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</si>
  <si>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</si>
  <si>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</si>
  <si>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</si>
  <si>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</si>
  <si>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</si>
  <si>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</si>
  <si>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</si>
  <si>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</si>
  <si>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</si>
  <si>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</si>
  <si>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</si>
  <si>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</si>
  <si>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</si>
  <si>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</si>
  <si>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</si>
  <si>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</si>
  <si>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</si>
  <si>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</si>
  <si>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</si>
  <si>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</si>
  <si>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</si>
  <si>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</si>
  <si>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</si>
  <si>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</si>
  <si>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</si>
  <si>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</si>
  <si>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</si>
  <si>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</si>
  <si>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</si>
  <si>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</si>
  <si>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</si>
  <si>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</si>
  <si>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</si>
  <si>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</si>
  <si>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</si>
  <si>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</si>
  <si>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</si>
  <si>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</si>
  <si>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</si>
  <si>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</si>
  <si>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</si>
  <si>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</si>
  <si>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</si>
  <si>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</si>
  <si>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</si>
  <si>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</si>
  <si>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</si>
  <si>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</si>
  <si>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</si>
  <si>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</si>
  <si>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</si>
  <si>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</si>
  <si>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</si>
  <si>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</si>
  <si>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</si>
  <si>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</si>
  <si>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</si>
  <si>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</si>
  <si>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</si>
  <si>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</si>
  <si>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</si>
  <si>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</si>
  <si>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</si>
  <si>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</si>
  <si>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</si>
  <si>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</si>
  <si>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</si>
  <si>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</si>
  <si>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</si>
  <si>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</si>
  <si>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</si>
  <si>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</si>
  <si>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</si>
  <si>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</si>
  <si>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</si>
  <si>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</si>
  <si>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</si>
  <si>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</si>
  <si>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</si>
  <si>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</si>
  <si>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</si>
  <si>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</si>
  <si>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</si>
  <si>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</si>
  <si>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</si>
  <si>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</si>
  <si>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</si>
  <si>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</si>
  <si>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</si>
  <si>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</si>
  <si>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</si>
  <si>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</si>
  <si>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</si>
  <si>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</si>
  <si>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</si>
  <si>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</si>
  <si>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</si>
  <si>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</si>
  <si>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</si>
  <si>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</si>
  <si>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</si>
  <si>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</si>
  <si>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</si>
  <si>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</si>
  <si>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</si>
  <si>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</si>
  <si>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</si>
  <si>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</si>
  <si>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</si>
  <si>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</si>
  <si>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</si>
  <si>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</si>
  <si>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</si>
  <si>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</si>
  <si>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</si>
  <si>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</si>
  <si>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</si>
  <si>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</si>
  <si>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</si>
  <si>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</si>
  <si>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</si>
  <si>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</si>
  <si>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</si>
  <si>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</si>
  <si>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</si>
  <si>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</si>
  <si>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</si>
  <si>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</si>
  <si>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</si>
  <si>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</si>
  <si>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</si>
  <si>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</si>
  <si>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</si>
  <si>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</si>
  <si>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</si>
  <si>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</si>
  <si>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</si>
  <si>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</si>
  <si>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</si>
  <si>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</si>
  <si>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</si>
  <si>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</si>
  <si>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</si>
  <si>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</si>
  <si>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</si>
  <si>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</si>
  <si>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</si>
  <si>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</si>
  <si>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</si>
  <si>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</si>
  <si>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</si>
  <si>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</si>
  <si>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</si>
  <si>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</si>
  <si>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</si>
  <si>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</si>
  <si>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</si>
  <si>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</si>
  <si>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</si>
  <si>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</si>
  <si>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</si>
  <si>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</si>
  <si>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</si>
  <si>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</si>
  <si>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</si>
  <si>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</si>
  <si>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</si>
  <si>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</si>
  <si>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</si>
  <si>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</si>
  <si>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</si>
  <si>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</si>
  <si>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</si>
  <si>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</si>
  <si>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</si>
  <si>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</si>
  <si>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</si>
  <si>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</si>
  <si>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</si>
  <si>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</si>
  <si>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</si>
  <si>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</si>
  <si>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</si>
  <si>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</si>
  <si>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</si>
  <si>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</si>
  <si>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</si>
  <si>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</si>
  <si>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</si>
  <si>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</si>
  <si>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</si>
  <si>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</si>
  <si>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</si>
  <si>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</si>
  <si>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</si>
  <si>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</si>
  <si>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</si>
  <si>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</si>
  <si>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</si>
  <si>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</si>
  <si>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</si>
  <si>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</si>
  <si>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</si>
  <si>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</si>
  <si>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</si>
  <si>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</si>
  <si>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</si>
  <si>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</si>
  <si>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</si>
  <si>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</si>
  <si>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</si>
  <si>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</si>
  <si>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</si>
  <si>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</si>
  <si>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</si>
  <si>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</si>
  <si>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</si>
  <si>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</si>
  <si>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</si>
  <si>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</si>
  <si>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</si>
  <si>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</si>
  <si>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</si>
  <si>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</si>
  <si>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</si>
  <si>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</si>
  <si>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</si>
  <si>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</si>
  <si>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</si>
  <si>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</si>
  <si>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</si>
  <si>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</si>
  <si>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</si>
  <si>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</si>
  <si>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</si>
  <si>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</si>
  <si>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</si>
  <si>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</si>
  <si>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</si>
  <si>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</si>
  <si>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</si>
  <si>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</si>
  <si>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</si>
  <si>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</si>
  <si>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</si>
  <si>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</si>
  <si>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</si>
  <si>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</si>
  <si>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</si>
  <si>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</si>
  <si>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</si>
  <si>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</si>
  <si>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</si>
  <si>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</si>
  <si>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</si>
  <si>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</si>
  <si>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</si>
  <si>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</si>
  <si>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</si>
  <si>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</si>
  <si>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</si>
  <si>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</si>
  <si>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</si>
  <si>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</si>
  <si>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</si>
  <si>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</si>
  <si>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</si>
  <si>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</si>
  <si>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</si>
  <si>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</si>
  <si>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</si>
  <si>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</si>
  <si>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</si>
  <si>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</si>
  <si>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</si>
  <si>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</si>
  <si>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</si>
  <si>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</si>
  <si>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</si>
  <si>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</si>
  <si>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</si>
  <si>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</si>
  <si>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</si>
  <si>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</si>
  <si>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</si>
  <si>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</si>
  <si>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</si>
  <si>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</si>
  <si>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</si>
  <si>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</si>
  <si>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</si>
  <si>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</si>
  <si>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</si>
  <si>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</si>
  <si>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</si>
  <si>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</si>
  <si>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</si>
  <si>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</si>
  <si>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</si>
  <si>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</si>
  <si>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</si>
  <si>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</si>
  <si>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</si>
  <si>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</si>
  <si>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</si>
  <si>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</si>
  <si>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</si>
  <si>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</si>
  <si>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</si>
  <si>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</si>
  <si>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</si>
  <si>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</si>
  <si>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</si>
  <si>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</si>
  <si>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</si>
  <si>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</si>
  <si>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</si>
  <si>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</si>
  <si>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</si>
  <si>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</si>
  <si>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</si>
  <si>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</si>
  <si>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</si>
  <si>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</si>
  <si>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</si>
  <si>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</si>
  <si>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</si>
  <si>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</si>
  <si>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</si>
  <si>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</si>
  <si>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</si>
  <si>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</si>
  <si>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</si>
  <si>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</si>
  <si>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</si>
  <si>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</si>
  <si>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</si>
  <si>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</si>
  <si>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</si>
  <si>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</si>
  <si>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</si>
  <si>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</si>
  <si>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</si>
  <si>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</si>
  <si>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</si>
  <si>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</si>
  <si>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</si>
  <si>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</si>
  <si>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</si>
  <si>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</si>
  <si>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</si>
  <si>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</si>
  <si>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</si>
  <si>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</si>
  <si>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</si>
  <si>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</si>
  <si>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</si>
  <si>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</si>
  <si>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</si>
  <si>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</si>
  <si>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</si>
  <si>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</si>
  <si>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</si>
  <si>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</si>
  <si>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</si>
  <si>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</si>
  <si>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</si>
  <si>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</si>
  <si>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</si>
  <si>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</si>
  <si>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</si>
  <si>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</si>
  <si>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</si>
  <si>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</si>
  <si>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</si>
  <si>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</si>
  <si>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</si>
  <si>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</si>
  <si>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</si>
  <si>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</si>
  <si>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</si>
  <si>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</si>
  <si>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</si>
  <si>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</si>
  <si>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</si>
  <si>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</si>
  <si>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</si>
  <si>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</si>
  <si>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</si>
  <si>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</si>
  <si>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</si>
  <si>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</si>
  <si>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</si>
  <si>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</si>
  <si>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</si>
  <si>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</si>
  <si>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</si>
  <si>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</si>
  <si>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</si>
  <si>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</si>
  <si>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</si>
  <si>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</si>
  <si>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</si>
  <si>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</si>
  <si>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</si>
  <si>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</si>
  <si>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</si>
  <si>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</si>
  <si>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</si>
  <si>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</si>
  <si>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</si>
  <si>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</si>
  <si>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</si>
  <si>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</si>
  <si>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</si>
  <si>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</si>
  <si>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</si>
  <si>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</si>
  <si>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</si>
  <si>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</si>
  <si>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</si>
  <si>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</si>
  <si>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</si>
  <si>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</si>
  <si>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</si>
  <si>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</si>
  <si>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</si>
  <si>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</si>
  <si>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</si>
  <si>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</si>
  <si>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</si>
  <si>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</si>
  <si>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</si>
  <si>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</si>
  <si>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</si>
  <si>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</si>
  <si>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</si>
  <si>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</si>
  <si>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</si>
  <si>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</si>
  <si>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</si>
  <si>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</si>
  <si>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</si>
  <si>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</si>
  <si>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</si>
  <si>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</si>
  <si>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</si>
  <si>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</si>
  <si>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</si>
  <si>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</si>
  <si>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</si>
  <si>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</si>
  <si>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</si>
  <si>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</si>
  <si>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</si>
  <si>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</si>
  <si>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</si>
  <si>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</si>
  <si>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</si>
  <si>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</si>
  <si>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</si>
  <si>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</si>
  <si>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</si>
  <si>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</si>
  <si>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</si>
  <si>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</si>
  <si>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</si>
  <si>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</si>
  <si>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</si>
  <si>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</si>
  <si>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</si>
  <si>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</si>
  <si>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</si>
  <si>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</si>
  <si>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</si>
  <si>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</si>
  <si>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</si>
  <si>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</si>
  <si>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</si>
  <si>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</si>
  <si>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</si>
  <si>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</si>
  <si>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</si>
  <si>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</si>
  <si>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</si>
  <si>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</si>
  <si>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</si>
  <si>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</si>
  <si>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</si>
  <si>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</si>
  <si>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</si>
  <si>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</si>
  <si>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</si>
  <si>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</si>
  <si>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</si>
  <si>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</si>
  <si>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</si>
  <si>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</si>
  <si>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</si>
  <si>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</si>
  <si>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</si>
  <si>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</si>
  <si>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</si>
  <si>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</si>
  <si>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</si>
  <si>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</si>
  <si>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</si>
  <si>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</si>
  <si>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</si>
  <si>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</si>
  <si>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</si>
  <si>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</si>
  <si>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</si>
  <si>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</si>
  <si>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</si>
  <si>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</si>
  <si>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</si>
  <si>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</si>
  <si>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</si>
  <si>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</si>
  <si>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</si>
  <si>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</si>
  <si>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</si>
  <si>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</si>
  <si>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</si>
  <si>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</si>
  <si>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</si>
  <si>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</si>
  <si>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</si>
  <si>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</si>
  <si>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</si>
  <si>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</si>
  <si>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</si>
  <si>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</si>
  <si>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</si>
  <si>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</si>
  <si>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</si>
  <si>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</si>
  <si>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</si>
  <si>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</si>
  <si>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</si>
  <si>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</si>
  <si>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</si>
  <si>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</si>
  <si>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</si>
  <si>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</si>
  <si>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</si>
  <si>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</si>
  <si>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</si>
  <si>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</si>
  <si>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</si>
  <si>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</si>
  <si>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</si>
  <si>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</si>
  <si>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</si>
  <si>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</si>
  <si>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</si>
  <si>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</si>
  <si>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</si>
  <si>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</si>
  <si>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</si>
  <si>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</si>
  <si>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</si>
  <si>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</si>
  <si>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</si>
  <si>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</si>
  <si>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</si>
  <si>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</si>
  <si>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</si>
  <si>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</si>
  <si>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</si>
  <si>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</si>
  <si>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</si>
  <si>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</si>
  <si>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</si>
  <si>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</si>
  <si>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</si>
  <si>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</si>
  <si>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</si>
  <si>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</si>
  <si>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</si>
  <si>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</si>
  <si>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</si>
  <si>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</si>
  <si>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</si>
  <si>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</si>
  <si>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</si>
  <si>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</si>
  <si>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</si>
  <si>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</si>
  <si>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</si>
  <si>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</si>
  <si>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</si>
  <si>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</si>
  <si>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</si>
  <si>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</si>
  <si>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</si>
  <si>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</si>
  <si>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</si>
  <si>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</si>
  <si>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</si>
  <si>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</si>
  <si>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</si>
  <si>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</si>
  <si>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</si>
  <si>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</si>
  <si>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</si>
  <si>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</si>
  <si>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</si>
  <si>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</si>
  <si>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</si>
  <si>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</si>
  <si>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</si>
  <si>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</si>
  <si>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</si>
  <si>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</si>
  <si>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</si>
  <si>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</si>
  <si>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</si>
  <si>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</si>
  <si>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</si>
  <si>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</si>
  <si>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</si>
  <si>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</si>
  <si>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</si>
  <si>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</si>
  <si>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</si>
  <si>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</si>
  <si>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</si>
  <si>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</si>
  <si>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</si>
  <si>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</si>
  <si>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</si>
  <si>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</si>
  <si>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</si>
  <si>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</si>
  <si>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</si>
  <si>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</si>
  <si>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</si>
  <si>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</si>
  <si>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</si>
  <si>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</si>
  <si>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</si>
  <si>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</si>
  <si>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</si>
  <si>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</si>
  <si>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</si>
  <si>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</si>
  <si>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</si>
  <si>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</si>
  <si>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</si>
  <si>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</si>
  <si>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</si>
  <si>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</si>
  <si>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</si>
  <si>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</si>
  <si>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</si>
  <si>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</si>
  <si>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</si>
  <si>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</si>
  <si>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</si>
  <si>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</si>
  <si>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</si>
  <si>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</si>
  <si>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</si>
  <si>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</si>
  <si>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</si>
  <si>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</si>
  <si>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</si>
  <si>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</si>
  <si>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</si>
  <si>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</si>
  <si>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</si>
  <si>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</si>
  <si>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</si>
  <si>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</si>
  <si>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</si>
  <si>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</si>
  <si>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</si>
  <si>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</si>
  <si>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</si>
  <si>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</si>
  <si>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</si>
  <si>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</si>
  <si>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</si>
  <si>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</si>
  <si>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</si>
  <si>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</si>
  <si>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</si>
  <si>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</si>
  <si>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</si>
  <si>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</si>
  <si>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</si>
  <si>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</si>
  <si>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</si>
  <si>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</si>
  <si>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</si>
  <si>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</si>
  <si>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</si>
  <si>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</si>
  <si>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</si>
  <si>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</si>
  <si>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</si>
  <si>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</si>
  <si>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</si>
  <si>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</si>
  <si>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</si>
  <si>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</si>
  <si>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</si>
  <si>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</si>
  <si>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</si>
  <si>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</si>
  <si>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</si>
  <si>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</si>
  <si>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</si>
  <si>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</si>
  <si>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</si>
  <si>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</si>
  <si>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</si>
  <si>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</si>
  <si>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</si>
  <si>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</si>
  <si>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</si>
  <si>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</si>
  <si>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</si>
  <si>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</si>
  <si>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</si>
  <si>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</si>
  <si>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</si>
  <si>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</si>
  <si>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</si>
  <si>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</si>
  <si>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</si>
  <si>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</si>
  <si>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</si>
  <si>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</si>
  <si>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</si>
  <si>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</si>
  <si>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</si>
  <si>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</si>
  <si>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</si>
  <si>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</si>
  <si>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</si>
  <si>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</si>
  <si>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</si>
  <si>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</si>
  <si>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</si>
  <si>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</si>
  <si>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</si>
  <si>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</si>
  <si>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</si>
  <si>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</si>
  <si>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</si>
  <si>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</si>
  <si>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</si>
  <si>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</si>
  <si>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</si>
  <si>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</si>
  <si>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</si>
  <si>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</si>
  <si>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</si>
  <si>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</si>
  <si>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</si>
  <si>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</si>
  <si>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</si>
  <si>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</si>
  <si>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</si>
  <si>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</si>
  <si>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</si>
  <si>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</si>
  <si>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</si>
  <si>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</si>
  <si>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</si>
  <si>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</si>
  <si>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</si>
  <si>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</si>
  <si>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</si>
  <si>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</si>
  <si>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</si>
  <si>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</si>
  <si>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</si>
  <si>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</si>
  <si>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</si>
  <si>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</si>
  <si>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</si>
  <si>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</si>
  <si>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</si>
  <si>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</si>
  <si>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</si>
  <si>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</si>
  <si>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</si>
  <si>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</si>
  <si>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</si>
  <si>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</si>
  <si>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</si>
  <si>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</si>
  <si>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</si>
  <si>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</si>
  <si>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</si>
  <si>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</si>
  <si>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</si>
  <si>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</si>
  <si>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</si>
  <si>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</si>
  <si>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</si>
  <si>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</si>
  <si>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</si>
  <si>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</si>
  <si>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</si>
  <si>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</si>
  <si>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</si>
  <si>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</si>
  <si>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</si>
  <si>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</si>
  <si>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</si>
  <si>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</si>
  <si>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</si>
  <si>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</si>
  <si>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</si>
  <si>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</si>
  <si>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</si>
  <si>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</si>
  <si>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</si>
  <si>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</si>
  <si>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</si>
  <si>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</si>
  <si>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</si>
  <si>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</si>
  <si>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</si>
  <si>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</si>
  <si>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</si>
  <si>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</si>
  <si>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</si>
  <si>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</si>
  <si>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</si>
  <si>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</si>
  <si>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</si>
  <si>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</si>
  <si>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</si>
  <si>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</si>
  <si>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</si>
  <si>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</si>
  <si>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</si>
  <si>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</si>
  <si>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</si>
  <si>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</si>
  <si>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</si>
  <si>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</si>
  <si>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</si>
  <si>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</si>
  <si>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</si>
  <si>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</si>
  <si>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</si>
  <si>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</si>
  <si>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</si>
  <si>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</si>
  <si>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</si>
  <si>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</si>
  <si>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</si>
  <si>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</si>
  <si>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</si>
  <si>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</si>
  <si>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</si>
  <si>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</si>
  <si>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</si>
  <si>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</si>
  <si>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</si>
  <si>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</si>
  <si>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</si>
  <si>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</si>
  <si>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</si>
  <si>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</si>
  <si>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</si>
  <si>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</si>
  <si>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</si>
  <si>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</si>
  <si>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</si>
  <si>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</si>
  <si>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</si>
  <si>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</si>
  <si>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</si>
  <si>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</si>
  <si>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</si>
  <si>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</si>
  <si>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</si>
  <si>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</si>
  <si>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</si>
  <si>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</si>
  <si>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</si>
  <si>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</si>
  <si>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</si>
  <si>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</si>
  <si>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</si>
  <si>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</si>
  <si>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</si>
  <si>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</si>
  <si>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</si>
  <si>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</si>
  <si>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</si>
  <si>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</si>
  <si>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</si>
  <si>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</si>
  <si>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</si>
  <si>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</si>
  <si>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</si>
  <si>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</si>
  <si>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</si>
  <si>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</si>
  <si>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</si>
  <si>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</si>
  <si>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</si>
  <si>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</si>
  <si>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</si>
  <si>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</si>
  <si>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</si>
  <si>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</si>
  <si>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</si>
  <si>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</si>
  <si>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</si>
  <si>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</si>
  <si>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</si>
  <si>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</si>
  <si>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</si>
  <si>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</si>
  <si>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</si>
  <si>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</si>
  <si>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</si>
  <si>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</si>
  <si>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</si>
  <si>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</si>
  <si>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</si>
  <si>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</si>
  <si>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</si>
  <si>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</si>
  <si>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</si>
  <si>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</si>
  <si>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</si>
  <si>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</si>
  <si>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</si>
  <si>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</si>
  <si>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</si>
  <si>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</si>
  <si>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</si>
  <si>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</si>
  <si>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</si>
  <si>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</si>
  <si>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</si>
  <si>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</si>
  <si>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</si>
  <si>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</si>
  <si>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</si>
  <si>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</si>
  <si>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</si>
  <si>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</si>
  <si>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</si>
  <si>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</si>
  <si>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</si>
  <si>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</si>
  <si>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</si>
  <si>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</si>
  <si>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</si>
  <si>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</si>
  <si>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</si>
  <si>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</si>
  <si>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</si>
  <si>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</si>
  <si>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</si>
  <si>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</si>
  <si>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</si>
  <si>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</si>
  <si>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</si>
  <si>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</si>
  <si>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</si>
  <si>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</si>
  <si>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</si>
  <si>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</si>
  <si>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</si>
  <si>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</si>
  <si>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</si>
  <si>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</si>
  <si>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</si>
  <si>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</si>
  <si>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</si>
  <si>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</si>
  <si>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</si>
  <si>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</si>
  <si>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</si>
  <si>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</si>
  <si>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</si>
  <si>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</si>
  <si>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</si>
  <si>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</si>
  <si>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</si>
  <si>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</si>
  <si>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</si>
  <si>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</si>
  <si>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</si>
  <si>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</si>
  <si>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</si>
  <si>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</si>
  <si>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</si>
  <si>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</si>
  <si>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</si>
  <si>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</si>
  <si>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</si>
  <si>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</si>
  <si>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</si>
  <si>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</si>
  <si>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</si>
  <si>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</si>
  <si>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</si>
  <si>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</si>
  <si>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</si>
  <si>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</si>
  <si>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</si>
  <si>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</si>
  <si>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</si>
  <si>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</si>
  <si>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</si>
  <si>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</si>
  <si>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</si>
  <si>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</si>
  <si>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</si>
  <si>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</si>
  <si>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</si>
  <si>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</si>
  <si>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</si>
  <si>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</si>
  <si>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</si>
  <si>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</si>
  <si>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</si>
  <si>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</si>
  <si>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</si>
  <si>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</si>
  <si>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</si>
  <si>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</si>
  <si>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</si>
  <si>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</si>
  <si>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</si>
  <si>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</si>
  <si>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</si>
  <si>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</si>
  <si>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</si>
  <si>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</si>
  <si>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</si>
  <si>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</si>
  <si>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</si>
  <si>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</si>
  <si>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</si>
  <si>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</si>
  <si>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</si>
  <si>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</si>
  <si>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</si>
  <si>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</si>
  <si>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</si>
  <si>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</si>
  <si>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</si>
  <si>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</si>
  <si>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</si>
  <si>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</si>
  <si>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</si>
  <si>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</si>
  <si>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</si>
  <si>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</si>
  <si>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</si>
  <si>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</si>
  <si>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</si>
  <si>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</si>
  <si>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</si>
  <si>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</si>
  <si>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</si>
  <si>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</si>
  <si>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</si>
  <si>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</si>
  <si>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</si>
  <si>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</si>
  <si>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</si>
  <si>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</si>
  <si>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</si>
  <si>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</si>
  <si>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</si>
  <si>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</si>
  <si>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</si>
  <si>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</si>
  <si>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</si>
  <si>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</si>
  <si>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</si>
  <si>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</si>
  <si>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</si>
  <si>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</si>
  <si>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</si>
  <si>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</si>
  <si>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</si>
  <si>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</si>
  <si>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</si>
  <si>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</si>
  <si>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</si>
  <si>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</si>
  <si>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</si>
  <si>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</si>
  <si>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</si>
  <si>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</si>
  <si>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</si>
  <si>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</si>
  <si>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</si>
  <si>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</si>
  <si>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</si>
  <si>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</si>
  <si>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</si>
  <si>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</si>
  <si>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</si>
  <si>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</si>
  <si>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</si>
  <si>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</si>
  <si>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</si>
  <si>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</si>
  <si>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</si>
  <si>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</si>
  <si>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</si>
  <si>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</si>
  <si>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</si>
  <si>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</si>
  <si>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</si>
  <si>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</si>
  <si>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</si>
  <si>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</si>
  <si>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</si>
  <si>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</si>
  <si>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</si>
  <si>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</si>
  <si>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</si>
  <si>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</si>
  <si>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</si>
  <si>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</si>
  <si>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</si>
  <si>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</si>
  <si>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</si>
  <si>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</si>
  <si>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</si>
  <si>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</si>
  <si>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</si>
  <si>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</si>
  <si>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</si>
  <si>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</si>
  <si>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</si>
  <si>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</si>
  <si>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</si>
  <si>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</si>
  <si>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</si>
  <si>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</si>
  <si>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</si>
  <si>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</si>
  <si>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</si>
  <si>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</si>
  <si>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</si>
  <si>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</si>
  <si>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</si>
  <si>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</si>
  <si>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</si>
  <si>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</si>
  <si>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</si>
  <si>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</si>
  <si>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</si>
  <si>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</si>
  <si>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</si>
  <si>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</si>
  <si>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</si>
  <si>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</si>
  <si>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</si>
  <si>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</si>
  <si>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</si>
  <si>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</si>
  <si>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</si>
  <si>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</si>
  <si>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</si>
  <si>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</si>
  <si>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</si>
  <si>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</si>
  <si>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</si>
  <si>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</si>
  <si>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</si>
  <si>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</si>
  <si>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</si>
  <si>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</si>
  <si>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</si>
  <si>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</si>
  <si>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</si>
  <si>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</si>
  <si>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</si>
  <si>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</si>
  <si>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</si>
  <si>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</si>
  <si>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</si>
  <si>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</si>
  <si>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</si>
  <si>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</si>
  <si>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</si>
  <si>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</si>
  <si>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</si>
  <si>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</si>
  <si>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</si>
  <si>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</si>
  <si>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</si>
  <si>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</si>
  <si>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</si>
  <si>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</si>
  <si>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</si>
  <si>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</si>
  <si>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</si>
  <si>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</si>
  <si>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</si>
  <si>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</si>
  <si>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</si>
  <si>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</si>
  <si>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</si>
  <si>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</si>
  <si>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</si>
  <si>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</si>
  <si>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</si>
  <si>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</si>
  <si>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</si>
  <si>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</si>
  <si>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</si>
  <si>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</si>
  <si>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</si>
  <si>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</si>
  <si>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</si>
  <si>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</si>
  <si>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</si>
  <si>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</si>
  <si>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</si>
  <si>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</si>
  <si>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</si>
  <si>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</si>
  <si>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</si>
  <si>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</si>
  <si>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</si>
  <si>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</si>
  <si>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</si>
  <si>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</si>
  <si>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</si>
  <si>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</si>
  <si>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</si>
  <si>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</si>
  <si>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</si>
  <si>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</si>
  <si>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</si>
  <si>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</si>
  <si>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</si>
  <si>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</si>
  <si>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</si>
  <si>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</si>
  <si>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</si>
  <si>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</si>
  <si>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</si>
  <si>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</si>
  <si>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</si>
  <si>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</si>
  <si>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</si>
  <si>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</si>
  <si>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</si>
  <si>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</si>
  <si>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</si>
  <si>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</si>
  <si>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</si>
  <si>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</si>
  <si>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</si>
  <si>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</si>
  <si>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</si>
  <si>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</si>
  <si>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</si>
  <si>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</si>
  <si>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</si>
  <si>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</si>
  <si>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</si>
  <si>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</si>
  <si>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</si>
  <si>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</si>
  <si>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</si>
  <si>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</si>
  <si>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</si>
  <si>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</si>
  <si>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</si>
  <si>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</si>
  <si>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</si>
  <si>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</si>
  <si>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</si>
  <si>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</si>
  <si>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</si>
  <si>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</si>
  <si>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</si>
  <si>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</si>
  <si>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</si>
  <si>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</si>
  <si>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</si>
  <si>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</si>
  <si>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</si>
  <si>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</si>
  <si>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</si>
  <si>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</si>
  <si>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</si>
  <si>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</si>
  <si>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</si>
  <si>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</si>
  <si>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</si>
  <si>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</si>
  <si>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</si>
  <si>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</si>
  <si>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</si>
  <si>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</si>
  <si>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</si>
  <si>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</si>
  <si>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</si>
  <si>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</si>
  <si>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</si>
  <si>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</si>
  <si>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</si>
  <si>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</si>
  <si>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</si>
  <si>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</si>
  <si>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</si>
  <si>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</si>
  <si>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</si>
  <si>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</si>
  <si>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</si>
  <si>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</si>
  <si>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</si>
  <si>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</si>
  <si>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</si>
  <si>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</si>
  <si>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</si>
  <si>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</si>
  <si>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</si>
  <si>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</si>
  <si>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</si>
  <si>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</si>
  <si>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</si>
  <si>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</si>
  <si>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</si>
  <si>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</si>
  <si>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</si>
  <si>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</si>
  <si>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</si>
  <si>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</si>
  <si>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</si>
  <si>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</si>
  <si>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</si>
  <si>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</si>
  <si>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</si>
  <si>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</si>
  <si>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</si>
  <si>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</si>
  <si>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</si>
  <si>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</si>
  <si>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</si>
  <si>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</si>
  <si>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</si>
  <si>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</si>
  <si>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</si>
  <si>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</si>
  <si>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</si>
  <si>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</si>
  <si>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</si>
  <si>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</si>
  <si>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</si>
  <si>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</si>
  <si>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</si>
  <si>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</si>
  <si>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</si>
  <si>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</si>
  <si>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</si>
  <si>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</si>
  <si>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</si>
  <si>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</si>
  <si>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</si>
  <si>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</si>
  <si>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</si>
  <si>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</si>
  <si>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</si>
  <si>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</si>
  <si>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</si>
  <si>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</si>
  <si>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</si>
  <si>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</si>
  <si>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</si>
  <si>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</si>
  <si>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</si>
  <si>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</si>
  <si>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</si>
  <si>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</si>
  <si>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</si>
  <si>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</si>
  <si>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</si>
  <si>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</si>
  <si>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</si>
  <si>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</si>
  <si>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</si>
  <si>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</si>
  <si>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</si>
  <si>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</si>
  <si>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</si>
  <si>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</si>
  <si>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</si>
  <si>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</si>
  <si>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</si>
  <si>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</si>
  <si>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</si>
  <si>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</si>
  <si>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</si>
  <si>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</si>
  <si>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</si>
  <si>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</si>
  <si>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</si>
  <si>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</si>
  <si>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</si>
  <si>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</si>
  <si>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</si>
  <si>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</si>
  <si>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</si>
  <si>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</si>
  <si>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</si>
  <si>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</si>
  <si>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</si>
  <si>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</si>
  <si>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</si>
  <si>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</si>
  <si>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</si>
  <si>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</si>
  <si>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</si>
  <si>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</si>
  <si>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</si>
  <si>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</si>
  <si>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</si>
  <si>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</si>
  <si>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</si>
  <si>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</si>
  <si>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</si>
  <si>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</si>
  <si>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</si>
  <si>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</si>
  <si>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</si>
  <si>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</si>
  <si>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</si>
  <si>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</si>
  <si>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</si>
  <si>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</si>
  <si>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</si>
  <si>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</si>
  <si>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</si>
  <si>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</si>
  <si>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</si>
  <si>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</si>
  <si>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</si>
  <si>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</si>
  <si>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</si>
  <si>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056</t>
  </si>
  <si>
    <t>083</t>
  </si>
  <si>
    <t>029</t>
  </si>
  <si>
    <t>030</t>
  </si>
  <si>
    <t>079</t>
  </si>
  <si>
    <t>109</t>
  </si>
  <si>
    <t>Atender a la primera infancia, en el marco de la estrategia de cero a siempre de conformidad con las directrices, lineamientos y parámetros establecidos por el icbf, asi como regular las relaciones entre las partes derivadas de la entrega de aportes del icbf al Operador para que este asuma con su personal y bajo su exclusiva responsabilidad dicha atención.</t>
  </si>
  <si>
    <t xml:space="preserve">Atender a niños y niñas menores de 5 años, o hasta su ingreso al grado de transición en los servicios de educación inicial, y cuidado en las modalidades centro de desarrollo infantil en medio familiar, con el fin de promover el desarrollo integral de la primera infancia con calidad, de conformidad con los lineamientos, estándares con calidad, directrices y parámetros establecido por el icbf. </t>
  </si>
  <si>
    <t xml:space="preserve">Prestar el servicio de atención, educación inicial, y cuidado a niños y niñas menores de 5 años o hasta su ingreso al grado de transición y a mujeres gestantes y madres en periodo de lactancia con el fin de promover el desarrollo integral de la primera infancia con calidad, parámetros en el marco de la estrategia de atención integral de cero a siempre
De conformidad con los lineamientos directrices y </t>
  </si>
  <si>
    <t>PRESTAR EL SERVICIO DE ATENCION, EDUCACION INICIAL, Y CUIDADO A NIÑOS Y NIÑAS MENORES DE CINCO AÑOS, O HASTA SU INGRESO AL GRADO DE TRANSICION, CON EL FIN DE PROMOVER EL DESARROLLO INTEGRAL DE LA PRIMERA INFANCIA CON CALIDAD, DE CONFORMIDAD CON LOS LINEAMIENTOS, MANUAL OPERATIVO, LAS DIRECTRICES,PARAMETROS Y ESTANDARES ESTABLECIDOS POR EL ICBF, EN EL MARCO DE LA ESTRATEGIA DE ATENCION DE CERO A SIEMPRE.</t>
  </si>
  <si>
    <t>FANCY MILENA GOMEZ TRINIDAD</t>
  </si>
  <si>
    <t xml:space="preserve">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directrices y parámetros en el marco de la estrategia de atención integral de cero a siempre
</t>
  </si>
  <si>
    <t>037</t>
  </si>
  <si>
    <t>Prestar los servicios de educación inicial en el marco de la atención integral en Desarrollo Infantil en Medio Familiar -DIMF-, de conformidad con los Manuales Operativos de las Modalidades Familiar, el Lineamiento Técnico para la Atención a la Primera Infancia y las directrices establecidas por el ICBF, en armonía con la Política de Estado para el Desarrollo Integral de la Primera Infancia de Cero a Siempre. 510 cupos.</t>
  </si>
  <si>
    <t>AMCAFAMI@GMAIL.COM</t>
  </si>
  <si>
    <t>AV 15 N 10 -08</t>
  </si>
  <si>
    <t xml:space="preserve">AV 15 N 10-08 MITU </t>
  </si>
  <si>
    <t>3164524991</t>
  </si>
  <si>
    <t>O22</t>
  </si>
  <si>
    <t>familiar y Prestar el servicio de desarrollo infantil en medio familiar DIFM de conformidad con el manual operativo de la modalidad y las directrices del ICBF.</t>
  </si>
  <si>
    <t>No. 2021-97-10002079</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</si>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</sst>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B1048576" zoomScaleNormal="100" zoomScaleSheetLayoutView="40" zoomScalePageLayoutView="40" workbookViewId="0">
      <selection activeCell="A41" sqref="A41:O4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2696</v>
      </c>
      <c r="D15" s="35"/>
      <c r="E15" s="35"/>
      <c r="F15" s="5"/>
      <c r="G15" s="32" t="s">
        <v>1168</v>
      </c>
      <c r="H15" s="103" t="s">
        <v>1134</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900021885</v>
      </c>
      <c r="C20" s="5"/>
      <c r="D20" s="73"/>
      <c r="E20" s="5"/>
      <c r="F20" s="5"/>
      <c r="G20" s="5"/>
      <c r="H20" s="186"/>
      <c r="I20" s="149" t="s">
        <v>1134</v>
      </c>
      <c r="J20" s="150" t="s">
        <v>1136</v>
      </c>
      <c r="K20" s="151">
        <v>771352150</v>
      </c>
      <c r="L20" s="152">
        <v>44211</v>
      </c>
      <c r="M20" s="152">
        <v>44561</v>
      </c>
      <c r="N20" s="135">
        <f>+(M20-L20)/30</f>
        <v>11.666666666666666</v>
      </c>
      <c r="O20" s="138"/>
      <c r="U20" s="134"/>
      <c r="V20" s="105">
        <f ca="1">NOW()</f>
        <v>44194.444786111111</v>
      </c>
      <c r="W20" s="105">
        <f ca="1">NOW()</f>
        <v>44194.444786111111</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ASOCIACIÓN DE MUJERES MADRES CABEZA DE FAMILIA DEL MUNICIPIO DE MITU VAUPES</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2697</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40" t="s">
        <v>4</v>
      </c>
      <c r="B43" s="241"/>
      <c r="C43" s="241"/>
      <c r="D43" s="241"/>
      <c r="E43" s="241"/>
      <c r="F43" s="241"/>
      <c r="G43" s="241"/>
      <c r="H43" s="241"/>
      <c r="I43" s="241"/>
      <c r="J43" s="241"/>
      <c r="K43" s="241"/>
      <c r="L43" s="241"/>
      <c r="M43" s="241"/>
      <c r="N43" s="241"/>
      <c r="O43" s="242"/>
      <c r="P43" s="76"/>
    </row>
    <row r="44" spans="1:16" ht="15" customHeight="1" x14ac:dyDescent="0.25">
      <c r="A44" s="243" t="s">
        <v>2655</v>
      </c>
      <c r="B44" s="244"/>
      <c r="C44" s="244"/>
      <c r="D44" s="244"/>
      <c r="E44" s="244"/>
      <c r="F44" s="244"/>
      <c r="G44" s="244"/>
      <c r="H44" s="244"/>
      <c r="I44" s="244"/>
      <c r="J44" s="244"/>
      <c r="K44" s="244"/>
      <c r="L44" s="244"/>
      <c r="M44" s="244"/>
      <c r="N44" s="244"/>
      <c r="O44" s="245"/>
    </row>
    <row r="45" spans="1:16" x14ac:dyDescent="0.25">
      <c r="A45" s="246"/>
      <c r="B45" s="247"/>
      <c r="C45" s="247"/>
      <c r="D45" s="247"/>
      <c r="E45" s="247"/>
      <c r="F45" s="247"/>
      <c r="G45" s="247"/>
      <c r="H45" s="247"/>
      <c r="I45" s="247"/>
      <c r="J45" s="247"/>
      <c r="K45" s="247"/>
      <c r="L45" s="247"/>
      <c r="M45" s="247"/>
      <c r="N45" s="247"/>
      <c r="O45" s="24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2665</v>
      </c>
      <c r="C48" s="112" t="s">
        <v>31</v>
      </c>
      <c r="D48" s="110" t="s">
        <v>2676</v>
      </c>
      <c r="E48" s="145">
        <v>41261</v>
      </c>
      <c r="F48" s="145">
        <v>41943</v>
      </c>
      <c r="G48" s="160">
        <f>IF(AND(E48&lt;&gt;"",F48&lt;&gt;""),((F48-E48)/30),"")</f>
        <v>22.733333333333334</v>
      </c>
      <c r="H48" s="114" t="s">
        <v>2682</v>
      </c>
      <c r="I48" s="113" t="s">
        <v>1134</v>
      </c>
      <c r="J48" s="113" t="s">
        <v>1136</v>
      </c>
      <c r="K48" s="116">
        <v>928681800</v>
      </c>
      <c r="L48" s="115" t="s">
        <v>1148</v>
      </c>
      <c r="M48" s="117">
        <v>1</v>
      </c>
      <c r="N48" s="115" t="s">
        <v>27</v>
      </c>
      <c r="O48" s="115" t="s">
        <v>26</v>
      </c>
      <c r="P48" s="78"/>
    </row>
    <row r="49" spans="1:16" s="6" customFormat="1" ht="24.75" customHeight="1" x14ac:dyDescent="0.25">
      <c r="A49" s="143">
        <v>2</v>
      </c>
      <c r="B49" s="122" t="s">
        <v>2665</v>
      </c>
      <c r="C49" s="112" t="s">
        <v>31</v>
      </c>
      <c r="D49" s="110" t="s">
        <v>2677</v>
      </c>
      <c r="E49" s="145">
        <v>41995</v>
      </c>
      <c r="F49" s="145">
        <v>42360</v>
      </c>
      <c r="G49" s="160">
        <f t="shared" ref="G49:G50" si="2">IF(AND(E49&lt;&gt;"",F49&lt;&gt;""),((F49-E49)/30),"")</f>
        <v>12.166666666666666</v>
      </c>
      <c r="H49" s="114" t="s">
        <v>2683</v>
      </c>
      <c r="I49" s="113" t="s">
        <v>1134</v>
      </c>
      <c r="J49" s="113" t="s">
        <v>1136</v>
      </c>
      <c r="K49" s="116">
        <v>1142528616</v>
      </c>
      <c r="L49" s="115" t="s">
        <v>1148</v>
      </c>
      <c r="M49" s="117">
        <v>1</v>
      </c>
      <c r="N49" s="115" t="s">
        <v>27</v>
      </c>
      <c r="O49" s="115" t="s">
        <v>26</v>
      </c>
      <c r="P49" s="78"/>
    </row>
    <row r="50" spans="1:16" s="6" customFormat="1" ht="24.75" customHeight="1" x14ac:dyDescent="0.25">
      <c r="A50" s="143">
        <v>3</v>
      </c>
      <c r="B50" s="122" t="s">
        <v>2665</v>
      </c>
      <c r="C50" s="112" t="s">
        <v>31</v>
      </c>
      <c r="D50" s="110" t="s">
        <v>2678</v>
      </c>
      <c r="E50" s="145">
        <v>42396</v>
      </c>
      <c r="F50" s="145">
        <v>42807</v>
      </c>
      <c r="G50" s="160">
        <f t="shared" si="2"/>
        <v>13.7</v>
      </c>
      <c r="H50" s="119" t="s">
        <v>2684</v>
      </c>
      <c r="I50" s="113" t="s">
        <v>1134</v>
      </c>
      <c r="J50" s="113" t="s">
        <v>1136</v>
      </c>
      <c r="K50" s="116">
        <v>873746280</v>
      </c>
      <c r="L50" s="115" t="s">
        <v>1148</v>
      </c>
      <c r="M50" s="117">
        <v>1</v>
      </c>
      <c r="N50" s="115" t="s">
        <v>27</v>
      </c>
      <c r="O50" s="115" t="s">
        <v>26</v>
      </c>
      <c r="P50" s="78"/>
    </row>
    <row r="51" spans="1:16" s="6" customFormat="1" ht="24.75" customHeight="1" outlineLevel="1" x14ac:dyDescent="0.25">
      <c r="A51" s="143">
        <v>4</v>
      </c>
      <c r="B51" s="122" t="s">
        <v>2665</v>
      </c>
      <c r="C51" s="112" t="s">
        <v>31</v>
      </c>
      <c r="D51" s="110" t="s">
        <v>2679</v>
      </c>
      <c r="E51" s="145">
        <v>42397</v>
      </c>
      <c r="F51" s="145">
        <v>42808</v>
      </c>
      <c r="G51" s="160">
        <f t="shared" ref="G51:G107" si="3">IF(AND(E51&lt;&gt;"",F51&lt;&gt;""),((F51-E51)/30),"")</f>
        <v>13.7</v>
      </c>
      <c r="H51" s="114" t="s">
        <v>2685</v>
      </c>
      <c r="I51" s="113" t="s">
        <v>1134</v>
      </c>
      <c r="J51" s="113" t="s">
        <v>1136</v>
      </c>
      <c r="K51" s="116">
        <v>774381858</v>
      </c>
      <c r="L51" s="115" t="s">
        <v>1148</v>
      </c>
      <c r="M51" s="117">
        <v>1</v>
      </c>
      <c r="N51" s="115" t="s">
        <v>27</v>
      </c>
      <c r="O51" s="115" t="s">
        <v>26</v>
      </c>
      <c r="P51" s="78"/>
    </row>
    <row r="52" spans="1:16" s="7" customFormat="1" ht="24.75" customHeight="1" outlineLevel="1" x14ac:dyDescent="0.25">
      <c r="A52" s="144">
        <v>5</v>
      </c>
      <c r="B52" s="122" t="s">
        <v>2665</v>
      </c>
      <c r="C52" s="112" t="s">
        <v>31</v>
      </c>
      <c r="D52" s="110" t="s">
        <v>2680</v>
      </c>
      <c r="E52" s="145">
        <v>42719</v>
      </c>
      <c r="F52" s="145">
        <v>43084</v>
      </c>
      <c r="G52" s="160">
        <f t="shared" si="3"/>
        <v>12.166666666666666</v>
      </c>
      <c r="H52" s="119" t="s">
        <v>2683</v>
      </c>
      <c r="I52" s="113" t="s">
        <v>1134</v>
      </c>
      <c r="J52" s="113" t="s">
        <v>1136</v>
      </c>
      <c r="K52" s="116">
        <v>1257802066</v>
      </c>
      <c r="L52" s="115" t="s">
        <v>1148</v>
      </c>
      <c r="M52" s="117">
        <v>1</v>
      </c>
      <c r="N52" s="115" t="s">
        <v>27</v>
      </c>
      <c r="O52" s="115" t="s">
        <v>26</v>
      </c>
      <c r="P52" s="79"/>
    </row>
    <row r="53" spans="1:16" s="7" customFormat="1" ht="24.75" customHeight="1" outlineLevel="1" x14ac:dyDescent="0.25">
      <c r="A53" s="144">
        <v>6</v>
      </c>
      <c r="B53" s="122" t="s">
        <v>2665</v>
      </c>
      <c r="C53" s="112" t="s">
        <v>31</v>
      </c>
      <c r="D53" s="110" t="s">
        <v>2681</v>
      </c>
      <c r="E53" s="145">
        <v>43070</v>
      </c>
      <c r="F53" s="145">
        <v>43465</v>
      </c>
      <c r="G53" s="160">
        <f t="shared" si="3"/>
        <v>13.166666666666666</v>
      </c>
      <c r="H53" s="119" t="s">
        <v>2687</v>
      </c>
      <c r="I53" s="113" t="s">
        <v>1134</v>
      </c>
      <c r="J53" s="113" t="s">
        <v>1136</v>
      </c>
      <c r="K53" s="116">
        <v>1009970103</v>
      </c>
      <c r="L53" s="115" t="s">
        <v>1148</v>
      </c>
      <c r="M53" s="117">
        <v>1</v>
      </c>
      <c r="N53" s="115" t="s">
        <v>27</v>
      </c>
      <c r="O53" s="115" t="s">
        <v>26</v>
      </c>
      <c r="P53" s="79"/>
    </row>
    <row r="54" spans="1:16" s="7" customFormat="1" ht="24.75" customHeight="1" outlineLevel="1" x14ac:dyDescent="0.25">
      <c r="A54" s="144">
        <v>7</v>
      </c>
      <c r="B54" s="122" t="s">
        <v>2665</v>
      </c>
      <c r="C54" s="112" t="s">
        <v>31</v>
      </c>
      <c r="D54" s="110" t="s">
        <v>2694</v>
      </c>
      <c r="E54" s="145">
        <v>43483</v>
      </c>
      <c r="F54" s="145">
        <v>43826</v>
      </c>
      <c r="G54" s="160">
        <f t="shared" si="3"/>
        <v>11.433333333333334</v>
      </c>
      <c r="H54" s="114" t="s">
        <v>2695</v>
      </c>
      <c r="I54" s="113" t="s">
        <v>1134</v>
      </c>
      <c r="J54" s="113" t="s">
        <v>1136</v>
      </c>
      <c r="K54" s="118">
        <v>1260627917</v>
      </c>
      <c r="L54" s="115" t="s">
        <v>1148</v>
      </c>
      <c r="M54" s="117">
        <v>1</v>
      </c>
      <c r="N54" s="115" t="s">
        <v>27</v>
      </c>
      <c r="O54" s="115" t="s">
        <v>1148</v>
      </c>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40" t="s">
        <v>2633</v>
      </c>
      <c r="B109" s="241"/>
      <c r="C109" s="241"/>
      <c r="D109" s="241"/>
      <c r="E109" s="241"/>
      <c r="F109" s="241"/>
      <c r="G109" s="241"/>
      <c r="H109" s="241"/>
      <c r="I109" s="241"/>
      <c r="J109" s="241"/>
      <c r="K109" s="241"/>
      <c r="L109" s="241"/>
      <c r="M109" s="241"/>
      <c r="N109" s="241"/>
      <c r="O109" s="242"/>
      <c r="P109" s="76"/>
    </row>
    <row r="110" spans="1:16" ht="15" customHeight="1" x14ac:dyDescent="0.25">
      <c r="A110" s="243" t="s">
        <v>2656</v>
      </c>
      <c r="B110" s="244"/>
      <c r="C110" s="244"/>
      <c r="D110" s="244"/>
      <c r="E110" s="244"/>
      <c r="F110" s="244"/>
      <c r="G110" s="244"/>
      <c r="H110" s="244"/>
      <c r="I110" s="244"/>
      <c r="J110" s="244"/>
      <c r="K110" s="244"/>
      <c r="L110" s="244"/>
      <c r="M110" s="244"/>
      <c r="N110" s="244"/>
      <c r="O110" s="245"/>
    </row>
    <row r="111" spans="1:16" ht="15.75" thickBot="1" x14ac:dyDescent="0.3">
      <c r="A111" s="246"/>
      <c r="B111" s="247"/>
      <c r="C111" s="247"/>
      <c r="D111" s="247"/>
      <c r="E111" s="247"/>
      <c r="F111" s="247"/>
      <c r="G111" s="247"/>
      <c r="H111" s="247"/>
      <c r="I111" s="247"/>
      <c r="J111" s="247"/>
      <c r="K111" s="247"/>
      <c r="L111" s="247"/>
      <c r="M111" s="247"/>
      <c r="N111" s="247"/>
      <c r="O111" s="248"/>
    </row>
    <row r="112" spans="1:16" s="1" customFormat="1" ht="26.25" customHeight="1" thickBot="1" x14ac:dyDescent="0.3">
      <c r="I112" s="228" t="s">
        <v>9</v>
      </c>
      <c r="J112" s="229"/>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2688</v>
      </c>
      <c r="E114" s="145">
        <v>43887</v>
      </c>
      <c r="F114" s="145">
        <v>44196</v>
      </c>
      <c r="G114" s="160">
        <f>IF(AND(E114&lt;&gt;"",F114&lt;&gt;""),((F114-E114)/30),"")</f>
        <v>10.3</v>
      </c>
      <c r="H114" s="122" t="s">
        <v>2689</v>
      </c>
      <c r="I114" s="121" t="s">
        <v>1134</v>
      </c>
      <c r="J114" s="121" t="s">
        <v>1136</v>
      </c>
      <c r="K114" s="123">
        <v>1314823549</v>
      </c>
      <c r="L114" s="100">
        <f>+IF(AND(K114&gt;0,O114="Ejecución"),(K114/877802)*Tabla28[[#This Row],[% participación]],IF(AND(K114&gt;0,O114&lt;&gt;"Ejecución"),"-",""))</f>
        <v>1497.8589123743168</v>
      </c>
      <c r="M114" s="124" t="s">
        <v>1148</v>
      </c>
      <c r="N114" s="173">
        <v>1</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0" t="s">
        <v>2660</v>
      </c>
      <c r="B163" s="231"/>
      <c r="C163" s="231"/>
      <c r="D163" s="231"/>
      <c r="E163" s="232"/>
      <c r="F163" s="233" t="s">
        <v>2661</v>
      </c>
      <c r="G163" s="233"/>
      <c r="H163" s="233"/>
      <c r="I163" s="230" t="s">
        <v>2630</v>
      </c>
      <c r="J163" s="231"/>
      <c r="K163" s="231"/>
      <c r="L163" s="231"/>
      <c r="M163" s="231"/>
      <c r="N163" s="231"/>
      <c r="O163" s="232"/>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34" t="s">
        <v>2614</v>
      </c>
      <c r="H165" s="234"/>
      <c r="I165" s="235" t="s">
        <v>1164</v>
      </c>
      <c r="J165" s="236"/>
      <c r="K165" s="236"/>
      <c r="L165" s="236"/>
      <c r="M165" s="236"/>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37" t="s">
        <v>2643</v>
      </c>
      <c r="J167" s="238"/>
      <c r="K167" s="238"/>
      <c r="L167" s="238"/>
      <c r="M167" s="238"/>
      <c r="N167" s="238"/>
      <c r="O167" s="239"/>
      <c r="U167" s="51"/>
    </row>
    <row r="168" spans="1:28" x14ac:dyDescent="0.25">
      <c r="A168" s="9"/>
      <c r="B168" s="223" t="s">
        <v>2658</v>
      </c>
      <c r="C168" s="223"/>
      <c r="D168" s="223"/>
      <c r="E168" s="8"/>
      <c r="F168" s="5"/>
      <c r="H168" s="81" t="s">
        <v>2657</v>
      </c>
      <c r="I168" s="237"/>
      <c r="J168" s="238"/>
      <c r="K168" s="238"/>
      <c r="L168" s="238"/>
      <c r="M168" s="238"/>
      <c r="N168" s="238"/>
      <c r="O168" s="23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0.01</v>
      </c>
      <c r="G179" s="165">
        <f>IF(F179&gt;0,SUM(E179+F179),"")</f>
        <v>0.03</v>
      </c>
      <c r="H179" s="5"/>
      <c r="I179" s="221" t="s">
        <v>2671</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23140564.5</v>
      </c>
      <c r="F185" s="92"/>
      <c r="G185" s="93"/>
      <c r="H185" s="88"/>
      <c r="I185" s="90" t="s">
        <v>2627</v>
      </c>
      <c r="J185" s="166">
        <f>+SUM(M179:M183)</f>
        <v>0.02</v>
      </c>
      <c r="K185" s="202" t="s">
        <v>2628</v>
      </c>
      <c r="L185" s="202"/>
      <c r="M185" s="94">
        <f>+J185*(SUM(K20:K35))</f>
        <v>15427043</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27" t="s">
        <v>2636</v>
      </c>
      <c r="C192" s="227"/>
      <c r="E192" s="5" t="s">
        <v>20</v>
      </c>
      <c r="H192" s="26" t="s">
        <v>24</v>
      </c>
      <c r="J192" s="5" t="s">
        <v>2637</v>
      </c>
      <c r="K192" s="5"/>
      <c r="M192" s="5"/>
      <c r="N192" s="5"/>
      <c r="O192" s="8"/>
      <c r="Q192" s="154"/>
      <c r="R192" s="155"/>
      <c r="S192" s="155"/>
      <c r="T192" s="154"/>
    </row>
    <row r="193" spans="1:18" x14ac:dyDescent="0.25">
      <c r="A193" s="9"/>
      <c r="C193" s="125">
        <v>41617</v>
      </c>
      <c r="D193" s="5"/>
      <c r="E193" s="126">
        <v>381</v>
      </c>
      <c r="F193" s="5"/>
      <c r="G193" s="5"/>
      <c r="H193" s="147" t="s">
        <v>2686</v>
      </c>
      <c r="J193" s="5"/>
      <c r="K193" s="127">
        <v>38385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24"/>
      <c r="C200" s="224"/>
      <c r="D200" s="224"/>
      <c r="E200" s="224"/>
      <c r="F200" s="224"/>
      <c r="G200" s="224"/>
      <c r="H200" s="224"/>
      <c r="I200" s="224"/>
      <c r="J200" s="224"/>
      <c r="K200" s="224"/>
      <c r="L200" s="224"/>
      <c r="M200" s="224"/>
      <c r="N200" s="224"/>
      <c r="O200" s="8"/>
    </row>
    <row r="201" spans="1:18" x14ac:dyDescent="0.25">
      <c r="A201" s="9"/>
      <c r="B201" s="225" t="s">
        <v>2648</v>
      </c>
      <c r="C201" s="226"/>
      <c r="D201" s="226"/>
      <c r="E201" s="226"/>
      <c r="F201" s="226"/>
      <c r="G201" s="226"/>
      <c r="H201" s="226"/>
      <c r="I201" s="226"/>
      <c r="J201" s="226"/>
      <c r="K201" s="226"/>
      <c r="L201" s="226"/>
      <c r="M201" s="226"/>
      <c r="N201" s="22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2692</v>
      </c>
      <c r="J211" s="27" t="s">
        <v>2622</v>
      </c>
      <c r="K211" s="148" t="s">
        <v>2691</v>
      </c>
      <c r="L211" s="21"/>
      <c r="M211" s="21"/>
      <c r="N211" s="21"/>
      <c r="O211" s="8"/>
    </row>
    <row r="212" spans="1:15" x14ac:dyDescent="0.25">
      <c r="A212" s="9"/>
      <c r="B212" s="27" t="s">
        <v>2619</v>
      </c>
      <c r="C212" s="147" t="s">
        <v>2686</v>
      </c>
      <c r="D212" s="21"/>
      <c r="G212" s="27" t="s">
        <v>2621</v>
      </c>
      <c r="H212" s="148" t="s">
        <v>2693</v>
      </c>
      <c r="J212" s="27" t="s">
        <v>2623</v>
      </c>
      <c r="K212" s="147" t="s">
        <v>2690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purl.org/dc/dcmitype/"/>
    <ds:schemaRef ds:uri="http://schemas.microsoft.com/office/infopath/2007/PartnerControls"/>
    <ds:schemaRef ds:uri="4fb10211-09fb-4e80-9f0b-184718d5d98c"/>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a65d333d-5b59-4810-bc94-b80d9325abbc"/>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2020-12-29T15:43:22Z</cp:lastPrinted>
  <dcterms:created xsi:type="dcterms:W3CDTF">2020-10-14T21:57:42Z</dcterms:created>
  <dcterms:modified xsi:type="dcterms:W3CDTF">2020-12-29T15:46:47Z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