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INA MARCELA\Documents\FUNDACION SEMBRANDO ESPERANZAS\82. CONTRATACION 2021\6. INVITACION MA. INTERES DIMF CDI\1. 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<sst xmlns="http://schemas.openxmlformats.org/spreadsheetml/2006/main" count="3176" uniqueCount="2724">
  <si>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</si>
  <si>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</si>
  <si>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</si>
  <si>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</si>
  <si>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</si>
  <si>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</si>
  <si>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</si>
  <si>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</si>
  <si>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</si>
  <si>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</si>
  <si>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</si>
  <si>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</si>
  <si>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</si>
  <si>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</si>
  <si>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</si>
  <si>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</si>
  <si>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</si>
  <si>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</si>
  <si>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</si>
  <si>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</si>
  <si>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</si>
  <si>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</si>
  <si>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</si>
  <si>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</si>
  <si>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</si>
  <si>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</si>
  <si>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</si>
  <si>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</si>
  <si>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</si>
  <si>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</si>
  <si>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</si>
  <si>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</si>
  <si>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</si>
  <si>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</si>
  <si>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</si>
  <si>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</si>
  <si>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</si>
  <si>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</si>
  <si>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</si>
  <si>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</si>
  <si>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</si>
  <si>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</si>
  <si>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</si>
  <si>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</si>
  <si>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</si>
  <si>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</si>
  <si>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</si>
  <si>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</si>
  <si>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</si>
  <si>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</si>
  <si>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</si>
  <si>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</si>
  <si>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</si>
  <si>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</si>
  <si>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</si>
  <si>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</si>
  <si>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</si>
  <si>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</si>
  <si>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</si>
  <si>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</si>
  <si>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</si>
  <si>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</si>
  <si>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</si>
  <si>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</si>
  <si>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</si>
  <si>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</si>
  <si>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</si>
  <si>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</si>
  <si>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</si>
  <si>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</si>
  <si>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</si>
  <si>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</si>
  <si>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</si>
  <si>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</si>
  <si>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</si>
  <si>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</si>
  <si>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</si>
  <si>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</si>
  <si>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</si>
  <si>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</si>
  <si>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</si>
  <si>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</si>
  <si>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</si>
  <si>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</si>
  <si>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</si>
  <si>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</si>
  <si>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</si>
  <si>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</si>
  <si>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</si>
  <si>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</si>
  <si>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</si>
  <si>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</si>
  <si>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</si>
  <si>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</si>
  <si>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</si>
  <si>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</si>
  <si>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</si>
  <si>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</si>
  <si>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</si>
  <si>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</si>
  <si>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</si>
  <si>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</si>
  <si>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</si>
  <si>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</si>
  <si>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</si>
  <si>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</si>
  <si>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</si>
  <si>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</si>
  <si>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</si>
  <si>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</si>
  <si>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</si>
  <si>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</si>
  <si>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</si>
  <si>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</si>
  <si>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</si>
  <si>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</si>
  <si>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</si>
  <si>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</si>
  <si>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</si>
  <si>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</si>
  <si>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</si>
  <si>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</si>
  <si>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</si>
  <si>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</si>
  <si>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</si>
  <si>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</si>
  <si>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</si>
  <si>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</si>
  <si>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</si>
  <si>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</si>
  <si>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</si>
  <si>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</si>
  <si>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</si>
  <si>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</si>
  <si>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</si>
  <si>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</si>
  <si>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</si>
  <si>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</si>
  <si>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</si>
  <si>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</si>
  <si>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</si>
  <si>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</si>
  <si>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</si>
  <si>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</si>
  <si>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</si>
  <si>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</si>
  <si>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</si>
  <si>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</si>
  <si>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</si>
  <si>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</si>
  <si>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</si>
  <si>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</si>
  <si>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</si>
  <si>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</si>
  <si>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</si>
  <si>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</si>
  <si>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</si>
  <si>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</si>
  <si>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</si>
  <si>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</si>
  <si>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</si>
  <si>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</si>
  <si>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</si>
  <si>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</si>
  <si>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</si>
  <si>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</si>
  <si>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</si>
  <si>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</si>
  <si>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</si>
  <si>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</si>
  <si>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</si>
  <si>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</si>
  <si>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</si>
  <si>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</si>
  <si>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</si>
  <si>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</si>
  <si>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</si>
  <si>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</si>
  <si>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</si>
  <si>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</si>
  <si>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</si>
  <si>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</si>
  <si>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</si>
  <si>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</si>
  <si>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</si>
  <si>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</si>
  <si>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</si>
  <si>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</si>
  <si>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</si>
  <si>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</si>
  <si>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</si>
  <si>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</si>
  <si>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</si>
  <si>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</si>
  <si>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</si>
  <si>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</si>
  <si>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</si>
  <si>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</si>
  <si>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</si>
  <si>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</si>
  <si>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</si>
  <si>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</si>
  <si>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</si>
  <si>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</si>
  <si>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</si>
  <si>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</si>
  <si>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</si>
  <si>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</si>
  <si>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</si>
  <si>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</si>
  <si>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</si>
  <si>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</si>
  <si>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</si>
  <si>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</si>
  <si>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</si>
  <si>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</si>
  <si>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</si>
  <si>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</si>
  <si>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</si>
  <si>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</si>
  <si>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</si>
  <si>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</si>
  <si>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</si>
  <si>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</si>
  <si>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</si>
  <si>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</si>
  <si>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</si>
  <si>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</si>
  <si>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</si>
  <si>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</si>
  <si>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</si>
  <si>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</si>
  <si>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</si>
  <si>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</si>
  <si>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</si>
  <si>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</si>
  <si>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</si>
  <si>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</si>
  <si>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</si>
  <si>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</si>
  <si>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</si>
  <si>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</si>
  <si>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</si>
  <si>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</si>
  <si>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</si>
  <si>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</si>
  <si>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</si>
  <si>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</si>
  <si>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</si>
  <si>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</si>
  <si>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</si>
  <si>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</si>
  <si>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</si>
  <si>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</si>
  <si>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</si>
  <si>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</si>
  <si>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</si>
  <si>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</si>
  <si>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</si>
  <si>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</si>
  <si>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</si>
  <si>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</si>
  <si>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</si>
  <si>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</si>
  <si>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</si>
  <si>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</si>
  <si>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</si>
  <si>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</si>
  <si>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</si>
  <si>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</si>
  <si>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</si>
  <si>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</si>
  <si>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</si>
  <si>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</si>
  <si>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</si>
  <si>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</si>
  <si>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</si>
  <si>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</si>
  <si>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</si>
  <si>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</si>
  <si>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</si>
  <si>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</si>
  <si>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</si>
  <si>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</si>
  <si>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</si>
  <si>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</si>
  <si>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</si>
  <si>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</si>
  <si>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</si>
  <si>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</si>
  <si>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</si>
  <si>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</si>
  <si>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</si>
  <si>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</si>
  <si>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</si>
  <si>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</si>
  <si>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</si>
  <si>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</si>
  <si>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</si>
  <si>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</si>
  <si>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</si>
  <si>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</si>
  <si>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</si>
  <si>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</si>
  <si>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</si>
  <si>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</si>
  <si>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</si>
  <si>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</si>
  <si>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</si>
  <si>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</si>
  <si>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</si>
  <si>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</si>
  <si>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</si>
  <si>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</si>
  <si>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</si>
  <si>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</si>
  <si>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</si>
  <si>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</si>
  <si>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</si>
  <si>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</si>
  <si>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</si>
  <si>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</si>
  <si>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</si>
  <si>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</si>
  <si>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</si>
  <si>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</si>
  <si>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</si>
  <si>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</si>
  <si>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</si>
  <si>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</si>
  <si>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</si>
  <si>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</si>
  <si>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</si>
  <si>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</si>
  <si>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</si>
  <si>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</si>
  <si>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</si>
  <si>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</si>
  <si>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</si>
  <si>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</si>
  <si>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</si>
  <si>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</si>
  <si>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</si>
  <si>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</si>
  <si>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</si>
  <si>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</si>
  <si>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</si>
  <si>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</si>
  <si>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</si>
  <si>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</si>
  <si>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</si>
  <si>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</si>
  <si>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</si>
  <si>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</si>
  <si>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</si>
  <si>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</si>
  <si>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</si>
  <si>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</si>
  <si>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</si>
  <si>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</si>
  <si>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</si>
  <si>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</si>
  <si>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</si>
  <si>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</si>
  <si>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</si>
  <si>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</si>
  <si>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</si>
  <si>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</si>
  <si>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</si>
  <si>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</si>
  <si>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</si>
  <si>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</si>
  <si>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</si>
  <si>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</si>
  <si>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</si>
  <si>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</si>
  <si>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</si>
  <si>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</si>
  <si>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</si>
  <si>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</si>
  <si>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</si>
  <si>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</si>
  <si>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</si>
  <si>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</si>
  <si>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</si>
  <si>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</si>
  <si>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</si>
  <si>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</si>
  <si>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</si>
  <si>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</si>
  <si>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</si>
  <si>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</si>
  <si>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</si>
  <si>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</si>
  <si>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</si>
  <si>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</si>
  <si>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</si>
  <si>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</si>
  <si>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</si>
  <si>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</si>
  <si>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</si>
  <si>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</si>
  <si>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</si>
  <si>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</si>
  <si>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</si>
  <si>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</si>
  <si>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</si>
  <si>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</si>
  <si>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</si>
  <si>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</si>
  <si>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</si>
  <si>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</si>
  <si>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</si>
  <si>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</si>
  <si>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</si>
  <si>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</si>
  <si>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</si>
  <si>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</si>
  <si>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</si>
  <si>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</si>
  <si>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</si>
  <si>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</si>
  <si>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</si>
  <si>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</si>
  <si>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</si>
  <si>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</si>
  <si>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</si>
  <si>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</si>
  <si>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</si>
  <si>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</si>
  <si>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</si>
  <si>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</si>
  <si>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</si>
  <si>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</si>
  <si>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</si>
  <si>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</si>
  <si>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</si>
  <si>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</si>
  <si>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</si>
  <si>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</si>
  <si>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</si>
  <si>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</si>
  <si>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</si>
  <si>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</si>
  <si>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</si>
  <si>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</si>
  <si>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</si>
  <si>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</si>
  <si>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</si>
  <si>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</si>
  <si>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</si>
  <si>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</si>
  <si>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</si>
  <si>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</si>
  <si>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</si>
  <si>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</si>
  <si>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</si>
  <si>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</si>
  <si>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</si>
  <si>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</si>
  <si>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</si>
  <si>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</si>
  <si>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</si>
  <si>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</si>
  <si>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</si>
  <si>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</si>
  <si>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</si>
  <si>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</si>
  <si>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</si>
  <si>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</si>
  <si>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</si>
  <si>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</si>
  <si>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</si>
  <si>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</si>
  <si>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</si>
  <si>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</si>
  <si>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</si>
  <si>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</si>
  <si>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</si>
  <si>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</si>
  <si>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</si>
  <si>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</si>
  <si>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</si>
  <si>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</si>
  <si>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</si>
  <si>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</si>
  <si>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</si>
  <si>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</si>
  <si>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</si>
  <si>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</si>
  <si>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</si>
  <si>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</si>
  <si>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</si>
  <si>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</si>
  <si>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</si>
  <si>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</si>
  <si>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</si>
  <si>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</si>
  <si>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</si>
  <si>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</si>
  <si>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</si>
  <si>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</si>
  <si>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</si>
  <si>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</si>
  <si>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</si>
  <si>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</si>
  <si>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</si>
  <si>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</si>
  <si>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</si>
  <si>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</si>
  <si>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</si>
  <si>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</si>
  <si>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</si>
  <si>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</si>
  <si>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</si>
  <si>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</si>
  <si>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</si>
  <si>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</si>
  <si>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</si>
  <si>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</si>
  <si>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</si>
  <si>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</si>
  <si>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</si>
  <si>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</si>
  <si>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</si>
  <si>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</si>
  <si>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</si>
  <si>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</si>
  <si>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</si>
  <si>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</si>
  <si>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</si>
  <si>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</si>
  <si>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</si>
  <si>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</si>
  <si>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</si>
  <si>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</si>
  <si>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</si>
  <si>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</si>
  <si>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</si>
  <si>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</si>
  <si>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</si>
  <si>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</si>
  <si>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</si>
  <si>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</si>
  <si>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</si>
  <si>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</si>
  <si>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</si>
  <si>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</si>
  <si>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</si>
  <si>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</si>
  <si>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</si>
  <si>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</si>
  <si>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</si>
  <si>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</si>
  <si>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</si>
  <si>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</si>
  <si>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</si>
  <si>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</si>
  <si>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</si>
  <si>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</si>
  <si>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</si>
  <si>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</si>
  <si>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</si>
  <si>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</si>
  <si>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</si>
  <si>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</si>
  <si>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</si>
  <si>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</si>
  <si>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</si>
  <si>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</si>
  <si>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</si>
  <si>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</si>
  <si>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</si>
  <si>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</si>
  <si>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</si>
  <si>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</si>
  <si>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</si>
  <si>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</si>
  <si>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</si>
  <si>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</si>
  <si>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</si>
  <si>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</si>
  <si>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</si>
  <si>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</si>
  <si>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</si>
  <si>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</si>
  <si>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</si>
  <si>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</si>
  <si>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</si>
  <si>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</si>
  <si>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</si>
  <si>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</si>
  <si>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</si>
  <si>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</si>
  <si>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</si>
  <si>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</si>
  <si>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</si>
  <si>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</si>
  <si>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</si>
  <si>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</si>
  <si>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</si>
  <si>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</si>
  <si>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</si>
  <si>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</si>
  <si>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</si>
  <si>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</si>
  <si>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</si>
  <si>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</si>
  <si>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</si>
  <si>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</si>
  <si>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</si>
  <si>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</si>
  <si>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</si>
  <si>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</si>
  <si>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</si>
  <si>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</si>
  <si>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</si>
  <si>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</si>
  <si>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</si>
  <si>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</si>
  <si>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</si>
  <si>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</si>
  <si>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</si>
  <si>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</si>
  <si>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</si>
  <si>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</si>
  <si>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</si>
  <si>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</si>
  <si>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</si>
  <si>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</si>
  <si>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</si>
  <si>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</si>
  <si>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</si>
  <si>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</si>
  <si>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</si>
  <si>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</si>
  <si>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</si>
  <si>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</si>
  <si>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</si>
  <si>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</si>
  <si>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</si>
  <si>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</si>
  <si>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</si>
  <si>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</si>
  <si>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</si>
  <si>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</si>
  <si>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</si>
  <si>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</si>
  <si>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</si>
  <si>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</si>
  <si>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</si>
  <si>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</si>
  <si>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</si>
  <si>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</si>
  <si>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</si>
  <si>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</si>
  <si>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</si>
  <si>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</si>
  <si>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</si>
  <si>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</si>
  <si>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</si>
  <si>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</si>
  <si>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</si>
  <si>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</si>
  <si>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</si>
  <si>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</si>
  <si>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</si>
  <si>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</si>
  <si>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</si>
  <si>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</si>
  <si>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</si>
  <si>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</si>
  <si>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</si>
  <si>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</si>
  <si>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</si>
  <si>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</si>
  <si>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</si>
  <si>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</si>
  <si>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</si>
  <si>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</si>
  <si>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</si>
  <si>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</si>
  <si>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</si>
  <si>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</si>
  <si>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</si>
  <si>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</si>
  <si>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</si>
  <si>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</si>
  <si>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</si>
  <si>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</si>
  <si>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</si>
  <si>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</si>
  <si>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</si>
  <si>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</si>
  <si>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</si>
  <si>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</si>
  <si>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</si>
  <si>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</si>
  <si>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</si>
  <si>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</si>
  <si>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</si>
  <si>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</si>
  <si>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</si>
  <si>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</si>
  <si>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</si>
  <si>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</si>
  <si>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</si>
  <si>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</si>
  <si>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</si>
  <si>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</si>
  <si>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</si>
  <si>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</si>
  <si>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</si>
  <si>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</si>
  <si>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</si>
  <si>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</si>
  <si>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</si>
  <si>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</si>
  <si>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</si>
  <si>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</si>
  <si>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</si>
  <si>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</si>
  <si>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</si>
  <si>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</si>
  <si>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</si>
  <si>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</si>
  <si>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</si>
  <si>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</si>
  <si>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</si>
  <si>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</si>
  <si>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</si>
  <si>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</si>
  <si>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</si>
  <si>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</si>
  <si>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</si>
  <si>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</si>
  <si>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</si>
  <si>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</si>
  <si>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</si>
  <si>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</si>
  <si>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</si>
  <si>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</si>
  <si>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</si>
  <si>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</si>
  <si>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</si>
  <si>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</si>
  <si>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</si>
  <si>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</si>
  <si>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</si>
  <si>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</si>
  <si>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</si>
  <si>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</si>
  <si>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</si>
  <si>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</si>
  <si>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</si>
  <si>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</si>
  <si>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</si>
  <si>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</si>
  <si>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</si>
  <si>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</si>
  <si>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</si>
  <si>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</si>
  <si>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</si>
  <si>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</si>
  <si>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</si>
  <si>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</si>
  <si>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</si>
  <si>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</si>
  <si>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</si>
  <si>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</si>
  <si>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</si>
  <si>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</si>
  <si>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</si>
  <si>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</si>
  <si>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</si>
  <si>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</si>
  <si>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</si>
  <si>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</si>
  <si>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</si>
  <si>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</si>
  <si>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</si>
  <si>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</si>
  <si>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</si>
  <si>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</si>
  <si>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</si>
  <si>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</si>
  <si>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</si>
  <si>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</si>
  <si>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</si>
  <si>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</si>
  <si>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</si>
  <si>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</si>
  <si>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</si>
  <si>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</si>
  <si>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</si>
  <si>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</si>
  <si>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</si>
  <si>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</si>
  <si>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</si>
  <si>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</si>
  <si>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</si>
  <si>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</si>
  <si>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</si>
  <si>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</si>
  <si>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</si>
  <si>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</si>
  <si>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</si>
  <si>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</si>
  <si>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</si>
  <si>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</si>
  <si>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</si>
  <si>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</si>
  <si>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</si>
  <si>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</si>
  <si>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</si>
  <si>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</si>
  <si>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</si>
  <si>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</si>
  <si>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</si>
  <si>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</si>
  <si>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</si>
  <si>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</si>
  <si>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</si>
  <si>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</si>
  <si>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</si>
  <si>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</si>
  <si>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</si>
  <si>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</si>
  <si>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</si>
  <si>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</si>
  <si>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</si>
  <si>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</si>
  <si>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</si>
  <si>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</si>
  <si>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</si>
  <si>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</si>
  <si>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</si>
  <si>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</si>
  <si>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</si>
  <si>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</si>
  <si>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</si>
  <si>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</si>
  <si>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</si>
  <si>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</si>
  <si>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</si>
  <si>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</si>
  <si>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</si>
  <si>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</si>
  <si>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</si>
  <si>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</si>
  <si>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</si>
  <si>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</si>
  <si>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</si>
  <si>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</si>
  <si>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</si>
  <si>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</si>
  <si>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</si>
  <si>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</si>
  <si>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</si>
  <si>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</si>
  <si>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</si>
  <si>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</si>
  <si>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</si>
  <si>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</si>
  <si>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</si>
  <si>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</si>
  <si>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</si>
  <si>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</si>
  <si>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</si>
  <si>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</si>
  <si>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</si>
  <si>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</si>
  <si>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</si>
  <si>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</si>
  <si>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</si>
  <si>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</si>
  <si>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</si>
  <si>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</si>
  <si>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</si>
  <si>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</si>
  <si>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</si>
  <si>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</si>
  <si>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</si>
  <si>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</si>
  <si>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</si>
  <si>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</si>
  <si>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</si>
  <si>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</si>
  <si>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</si>
  <si>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</si>
  <si>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</si>
  <si>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</si>
  <si>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</si>
  <si>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</si>
  <si>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</si>
  <si>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</si>
  <si>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</si>
  <si>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</si>
  <si>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</si>
  <si>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</si>
  <si>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</si>
  <si>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</si>
  <si>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</si>
  <si>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</si>
  <si>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</si>
  <si>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</si>
  <si>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</si>
  <si>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</si>
  <si>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</si>
  <si>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</si>
  <si>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</si>
  <si>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</si>
  <si>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</si>
  <si>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</si>
  <si>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</si>
  <si>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</si>
  <si>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</si>
  <si>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</si>
  <si>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</si>
  <si>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</si>
  <si>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</si>
  <si>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</si>
  <si>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</si>
  <si>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</si>
  <si>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</si>
  <si>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</si>
  <si>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</si>
  <si>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</si>
  <si>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</si>
  <si>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</si>
  <si>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</si>
  <si>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</si>
  <si>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</si>
  <si>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</si>
  <si>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</si>
  <si>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</si>
  <si>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</si>
  <si>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</si>
  <si>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</si>
  <si>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</si>
  <si>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</si>
  <si>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</si>
  <si>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</si>
  <si>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</si>
  <si>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</si>
  <si>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</si>
  <si>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</si>
  <si>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</si>
  <si>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</si>
  <si>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</si>
  <si>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</si>
  <si>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</si>
  <si>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</si>
  <si>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</si>
  <si>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</si>
  <si>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</si>
  <si>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</si>
  <si>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</si>
  <si>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</si>
  <si>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</si>
  <si>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</si>
  <si>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</si>
  <si>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</si>
  <si>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</si>
  <si>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</si>
  <si>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</si>
  <si>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</si>
  <si>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</si>
  <si>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</si>
  <si>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</si>
  <si>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</si>
  <si>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</si>
  <si>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</si>
  <si>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</si>
  <si>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</si>
  <si>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</si>
  <si>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</si>
  <si>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</si>
  <si>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</si>
  <si>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</si>
  <si>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</si>
  <si>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</si>
  <si>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</si>
  <si>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</si>
  <si>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</si>
  <si>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</si>
  <si>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</si>
  <si>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</si>
  <si>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</si>
  <si>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</si>
  <si>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</si>
  <si>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</si>
  <si>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</si>
  <si>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</si>
  <si>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</si>
  <si>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</si>
  <si>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</si>
  <si>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</si>
  <si>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</si>
  <si>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</si>
  <si>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</si>
  <si>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</si>
  <si>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</si>
  <si>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</si>
  <si>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</si>
  <si>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</si>
  <si>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</si>
  <si>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</si>
  <si>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</si>
  <si>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</si>
  <si>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</si>
  <si>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</si>
  <si>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</si>
  <si>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</si>
  <si>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</si>
  <si>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</si>
  <si>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</si>
  <si>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</si>
  <si>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</si>
  <si>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</si>
  <si>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</si>
  <si>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</si>
  <si>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</si>
  <si>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</si>
  <si>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</si>
  <si>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</si>
  <si>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</si>
  <si>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</si>
  <si>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</si>
  <si>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</si>
  <si>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</si>
  <si>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</si>
  <si>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</si>
  <si>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</si>
  <si>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</si>
  <si>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</si>
  <si>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</si>
  <si>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</si>
  <si>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</si>
  <si>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</si>
  <si>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</si>
  <si>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</si>
  <si>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</si>
  <si>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</si>
  <si>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</si>
  <si>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</si>
  <si>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</si>
  <si>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</si>
  <si>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</si>
  <si>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</si>
  <si>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</si>
  <si>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</si>
  <si>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</si>
  <si>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</si>
  <si>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</si>
  <si>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</si>
  <si>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</si>
  <si>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</si>
  <si>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</si>
  <si>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</si>
  <si>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</si>
  <si>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</si>
  <si>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</si>
  <si>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</si>
  <si>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</si>
  <si>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</si>
  <si>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</si>
  <si>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</si>
  <si>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</si>
  <si>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</si>
  <si>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</si>
  <si>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</si>
  <si>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</si>
  <si>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</si>
  <si>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</si>
  <si>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</si>
  <si>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</si>
  <si>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</si>
  <si>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</si>
  <si>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</si>
  <si>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</si>
  <si>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</si>
  <si>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</si>
  <si>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</si>
  <si>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</si>
  <si>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</si>
  <si>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</si>
  <si>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</si>
  <si>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</si>
  <si>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</si>
  <si>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</si>
  <si>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</si>
  <si>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</si>
  <si>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</si>
  <si>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</si>
  <si>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</si>
  <si>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</si>
  <si>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</si>
  <si>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</si>
  <si>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</si>
  <si>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</si>
  <si>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</si>
  <si>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</si>
  <si>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</si>
  <si>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</si>
  <si>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</si>
  <si>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</si>
  <si>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</si>
  <si>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</si>
  <si>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</si>
  <si>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</si>
  <si>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</si>
  <si>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</si>
  <si>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</si>
  <si>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</si>
  <si>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</si>
  <si>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</si>
  <si>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</si>
  <si>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</si>
  <si>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</si>
  <si>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</si>
  <si>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</si>
  <si>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</si>
  <si>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</si>
  <si>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</si>
  <si>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</si>
  <si>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</si>
  <si>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</si>
  <si>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</si>
  <si>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</si>
  <si>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</si>
  <si>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</si>
  <si>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</si>
  <si>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</si>
  <si>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</si>
  <si>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</si>
  <si>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</si>
  <si>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</si>
  <si>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</si>
  <si>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</si>
  <si>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</si>
  <si>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</si>
  <si>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</si>
  <si>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</si>
  <si>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</si>
  <si>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</si>
  <si>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</si>
  <si>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</si>
  <si>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</si>
  <si>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</si>
  <si>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</si>
  <si>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</si>
  <si>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</si>
  <si>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</si>
  <si>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</si>
  <si>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</si>
  <si>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</si>
  <si>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</si>
  <si>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</si>
  <si>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</si>
  <si>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</si>
  <si>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</si>
  <si>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</si>
  <si>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</si>
  <si>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</si>
  <si>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</si>
  <si>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</si>
  <si>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</si>
  <si>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</si>
  <si>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</si>
  <si>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</si>
  <si>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</si>
  <si>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</si>
  <si>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</si>
  <si>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</si>
  <si>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</si>
  <si>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</si>
  <si>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</si>
  <si>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</si>
  <si>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</si>
  <si>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</si>
  <si>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</si>
  <si>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</si>
  <si>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</si>
  <si>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</si>
  <si>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</si>
  <si>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</si>
  <si>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</si>
  <si>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</si>
  <si>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</si>
  <si>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</si>
  <si>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</si>
  <si>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</si>
  <si>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</si>
  <si>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</si>
  <si>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</si>
  <si>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</si>
  <si>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</si>
  <si>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</si>
  <si>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</si>
  <si>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</si>
  <si>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</si>
  <si>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</si>
  <si>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</si>
  <si>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</si>
  <si>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</si>
  <si>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</si>
  <si>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</si>
  <si>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</si>
  <si>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</si>
  <si>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</si>
  <si>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</si>
  <si>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</si>
  <si>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</si>
  <si>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</si>
  <si>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</si>
  <si>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</si>
  <si>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</si>
  <si>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</si>
  <si>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</si>
  <si>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</si>
  <si>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</si>
  <si>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</si>
  <si>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</si>
  <si>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</si>
  <si>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</si>
  <si>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</si>
  <si>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</si>
  <si>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</si>
  <si>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</si>
  <si>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</si>
  <si>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</si>
  <si>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</si>
  <si>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</si>
  <si>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</si>
  <si>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</si>
  <si>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</si>
  <si>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</si>
  <si>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</si>
  <si>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</si>
  <si>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</si>
  <si>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</si>
  <si>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</si>
  <si>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</si>
  <si>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</si>
  <si>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</si>
  <si>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</si>
  <si>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</si>
  <si>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</si>
  <si>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</si>
  <si>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</si>
  <si>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</si>
  <si>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</si>
  <si>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</si>
  <si>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</si>
  <si>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</si>
  <si>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</si>
  <si>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</si>
  <si>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</si>
  <si>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</si>
  <si>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</si>
  <si>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</si>
  <si>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</si>
  <si>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</si>
  <si>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</si>
  <si>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</si>
  <si>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</si>
  <si>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</si>
  <si>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</si>
  <si>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</si>
  <si>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</si>
  <si>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</si>
  <si>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</si>
  <si>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</si>
  <si>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</si>
  <si>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</si>
  <si>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</si>
  <si>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</si>
  <si>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</si>
  <si>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</si>
  <si>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</si>
  <si>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</si>
  <si>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</si>
  <si>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</si>
  <si>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</si>
  <si>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</si>
  <si>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</si>
  <si>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</si>
  <si>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</si>
  <si>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</si>
  <si>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</si>
  <si>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</si>
  <si>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</si>
  <si>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</si>
  <si>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</si>
  <si>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</si>
  <si>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</si>
  <si>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</si>
  <si>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</si>
  <si>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</si>
  <si>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</si>
  <si>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</si>
  <si>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</si>
  <si>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</si>
  <si>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</si>
  <si>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</si>
  <si>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</si>
  <si>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</si>
  <si>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</si>
  <si>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</si>
  <si>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</si>
  <si>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</si>
  <si>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</si>
  <si>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</si>
  <si>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</si>
  <si>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</si>
  <si>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</si>
  <si>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</si>
  <si>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</si>
  <si>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</si>
  <si>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</si>
  <si>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</si>
  <si>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</si>
  <si>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</si>
  <si>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</si>
  <si>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</si>
  <si>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</si>
  <si>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</si>
  <si>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</si>
  <si>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</si>
  <si>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</si>
  <si>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</si>
  <si>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</si>
  <si>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</si>
  <si>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</si>
  <si>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</si>
  <si>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</si>
  <si>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</si>
  <si>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</si>
  <si>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</si>
  <si>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</si>
  <si>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</si>
  <si>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</si>
  <si>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</si>
  <si>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</si>
  <si>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</si>
  <si>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</si>
  <si>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</si>
  <si>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</si>
  <si>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</si>
  <si>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</si>
  <si>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</si>
  <si>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</si>
  <si>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</si>
  <si>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</si>
  <si>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</si>
  <si>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</si>
  <si>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</si>
  <si>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</si>
  <si>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</si>
  <si>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</si>
  <si>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</si>
  <si>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</si>
  <si>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</si>
  <si>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</si>
  <si>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</si>
  <si>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</si>
  <si>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</si>
  <si>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</si>
  <si>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</si>
  <si>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</si>
  <si>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</si>
  <si>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</si>
  <si>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</si>
  <si>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</si>
  <si>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</si>
  <si>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</si>
  <si>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</si>
  <si>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</si>
  <si>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</si>
  <si>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</si>
  <si>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</si>
  <si>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</si>
  <si>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</si>
  <si>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</si>
  <si>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</si>
  <si>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</si>
  <si>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</si>
  <si>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</si>
  <si>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</si>
  <si>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</si>
  <si>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</si>
  <si>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</si>
  <si>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</si>
  <si>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</si>
  <si>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</si>
  <si>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</si>
  <si>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</si>
  <si>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</si>
  <si>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</si>
  <si>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</si>
  <si>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</si>
  <si>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</si>
  <si>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</si>
  <si>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</si>
  <si>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</si>
  <si>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</si>
  <si>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</si>
  <si>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</si>
  <si>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</si>
  <si>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</si>
  <si>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</si>
  <si>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</si>
  <si>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</si>
  <si>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</si>
  <si>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</si>
  <si>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</si>
  <si>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</si>
  <si>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</si>
  <si>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</si>
  <si>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</si>
  <si>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</si>
  <si>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</si>
  <si>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</si>
  <si>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</si>
  <si>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</si>
  <si>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</si>
  <si>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</si>
  <si>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</si>
  <si>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</si>
  <si>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</si>
  <si>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</si>
  <si>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</si>
  <si>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</si>
  <si>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</si>
  <si>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</si>
  <si>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</si>
  <si>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</si>
  <si>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</si>
  <si>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</si>
  <si>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</si>
  <si>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</si>
  <si>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</si>
  <si>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</si>
  <si>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</si>
  <si>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</si>
  <si>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</si>
  <si>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</si>
  <si>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</si>
  <si>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</si>
  <si>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</si>
  <si>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</si>
  <si>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</si>
  <si>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</si>
  <si>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</si>
  <si>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</si>
  <si>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</si>
  <si>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</si>
  <si>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</si>
  <si>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</si>
  <si>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</si>
  <si>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</si>
  <si>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</si>
  <si>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</si>
  <si>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</si>
  <si>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</si>
  <si>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</si>
  <si>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</si>
  <si>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</si>
  <si>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</si>
  <si>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</si>
  <si>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</si>
  <si>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</si>
  <si>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</si>
  <si>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</si>
  <si>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</si>
  <si>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</si>
  <si>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</si>
  <si>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</si>
  <si>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</si>
  <si>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</si>
  <si>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</si>
  <si>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</si>
  <si>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</si>
  <si>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</si>
  <si>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</si>
  <si>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</si>
  <si>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</si>
  <si>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</si>
  <si>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</si>
  <si>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</si>
  <si>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</si>
  <si>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</si>
  <si>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</si>
  <si>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</si>
  <si>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</si>
  <si>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</si>
  <si>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</si>
  <si>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</si>
  <si>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</si>
  <si>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</si>
  <si>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</si>
  <si>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</si>
  <si>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</si>
  <si>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</si>
  <si>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</si>
  <si>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</si>
  <si>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</si>
  <si>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</si>
  <si>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</si>
  <si>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</si>
  <si>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</si>
  <si>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</si>
  <si>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</si>
  <si>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</si>
  <si>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</si>
  <si>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</si>
  <si>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</si>
  <si>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</si>
  <si>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</si>
  <si>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</si>
  <si>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</si>
  <si>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</si>
  <si>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</si>
  <si>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</si>
  <si>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</si>
  <si>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</si>
  <si>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</si>
  <si>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</si>
  <si>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</si>
  <si>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</si>
  <si>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</si>
  <si>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</si>
  <si>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</si>
  <si>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</si>
  <si>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</si>
  <si>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</si>
  <si>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</si>
  <si>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</si>
  <si>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</si>
  <si>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</si>
  <si>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</si>
  <si>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</si>
  <si>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</si>
  <si>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</si>
  <si>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</si>
  <si>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</si>
  <si>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</si>
  <si>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</si>
  <si>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</si>
  <si>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</si>
  <si>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</si>
  <si>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</si>
  <si>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</si>
  <si>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</si>
  <si>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</si>
  <si>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</si>
  <si>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</si>
  <si>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</si>
  <si>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</si>
  <si>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</si>
  <si>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</si>
  <si>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</si>
  <si>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</si>
  <si>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</si>
  <si>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</si>
  <si>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</si>
  <si>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</si>
  <si>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</si>
  <si>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</si>
  <si>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</si>
  <si>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</si>
  <si>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</si>
  <si>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</si>
  <si>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</si>
  <si>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</si>
  <si>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</si>
  <si>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</si>
  <si>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</si>
  <si>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</si>
  <si>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</si>
  <si>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</si>
  <si>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</si>
  <si>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</si>
  <si>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</si>
  <si>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</si>
  <si>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</si>
  <si>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</si>
  <si>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</si>
  <si>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</si>
  <si>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</si>
  <si>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</si>
  <si>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</si>
  <si>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</si>
  <si>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</si>
  <si>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</si>
  <si>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</si>
  <si>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</si>
  <si>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</si>
  <si>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</si>
  <si>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</si>
  <si>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</si>
  <si>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</si>
  <si>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</si>
  <si>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</si>
  <si>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</si>
  <si>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</si>
  <si>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</si>
  <si>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</si>
  <si>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</si>
  <si>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</si>
  <si>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</si>
  <si>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</si>
  <si>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</si>
  <si>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</si>
  <si>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</si>
  <si>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</si>
  <si>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</si>
  <si>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</si>
  <si>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</si>
  <si>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</si>
  <si>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</si>
  <si>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</si>
  <si>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</si>
  <si>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</si>
  <si>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</si>
  <si>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</si>
  <si>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</si>
  <si>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</si>
  <si>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</si>
  <si>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</si>
  <si>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</si>
  <si>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</si>
  <si>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</si>
  <si>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</si>
  <si>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</si>
  <si>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</si>
  <si>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</si>
  <si>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</si>
  <si>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</si>
  <si>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</si>
  <si>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</si>
  <si>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</si>
  <si>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</si>
  <si>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</si>
  <si>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</si>
  <si>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</si>
  <si>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</si>
  <si>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</si>
  <si>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</si>
  <si>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</si>
  <si>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</si>
  <si>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</si>
  <si>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</si>
  <si>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</si>
  <si>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</si>
  <si>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</si>
  <si>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</si>
  <si>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</si>
  <si>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</si>
  <si>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</si>
  <si>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</si>
  <si>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</si>
  <si>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</si>
  <si>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</si>
  <si>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</si>
  <si>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</si>
  <si>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</si>
  <si>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</si>
  <si>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</si>
  <si>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</si>
  <si>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</si>
  <si>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</si>
  <si>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</si>
  <si>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</si>
  <si>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</si>
  <si>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</si>
  <si>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</si>
  <si>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</si>
  <si>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</si>
  <si>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</si>
  <si>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</si>
  <si>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</si>
  <si>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</si>
  <si>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</si>
  <si>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</si>
  <si>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</si>
  <si>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</si>
  <si>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</si>
  <si>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</si>
  <si>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</si>
  <si>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</si>
  <si>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</si>
  <si>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</si>
  <si>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</si>
  <si>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</si>
  <si>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</si>
  <si>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</si>
  <si>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</si>
  <si>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</si>
  <si>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</si>
  <si>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</si>
  <si>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</si>
  <si>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</si>
  <si>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</si>
  <si>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</si>
  <si>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</si>
  <si>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</si>
  <si>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</si>
  <si>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</si>
  <si>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</si>
  <si>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</si>
  <si>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</si>
  <si>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</si>
  <si>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</si>
  <si>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</si>
  <si>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</si>
  <si>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</si>
  <si>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</si>
  <si>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</si>
  <si>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</si>
  <si>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</si>
  <si>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</si>
  <si>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</si>
  <si>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</si>
  <si>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</si>
  <si>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</si>
  <si>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</si>
  <si>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</si>
  <si>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</si>
  <si>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</si>
  <si>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</si>
  <si>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</si>
  <si>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</si>
  <si>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</si>
  <si>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</si>
  <si>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</si>
  <si>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</si>
  <si>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</si>
  <si>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</si>
  <si>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</si>
  <si>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</si>
  <si>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</si>
  <si>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</si>
  <si>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</si>
  <si>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</si>
  <si>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</si>
  <si>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</si>
  <si>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</si>
  <si>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</si>
  <si>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</si>
  <si>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</si>
  <si>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</si>
  <si>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</si>
  <si>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</si>
  <si>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</si>
  <si>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</si>
  <si>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</si>
  <si>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</si>
  <si>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</si>
  <si>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</si>
  <si>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</si>
  <si>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</si>
  <si>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</si>
  <si>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</si>
  <si>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</si>
  <si>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</si>
  <si>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</si>
  <si>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</si>
  <si>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</si>
  <si>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</si>
  <si>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</si>
  <si>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</si>
  <si>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</si>
  <si>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</si>
  <si>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</si>
  <si>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</si>
  <si>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</si>
  <si>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</si>
  <si>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</si>
  <si>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</si>
  <si>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</si>
  <si>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</si>
  <si>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</si>
  <si>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</si>
  <si>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</si>
  <si>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</si>
  <si>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</si>
  <si>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</si>
  <si>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</si>
  <si>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</si>
  <si>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</si>
  <si>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</si>
  <si>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</si>
  <si>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</si>
  <si>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</si>
  <si>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</si>
  <si>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</si>
  <si>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</si>
  <si>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</si>
  <si>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</si>
  <si>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</si>
  <si>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</si>
  <si>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</si>
  <si>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</si>
  <si>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</si>
  <si>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</si>
  <si>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</si>
  <si>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</si>
  <si>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</si>
  <si>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</si>
  <si>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</si>
  <si>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</si>
  <si>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</si>
  <si>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</si>
  <si>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</si>
  <si>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</si>
  <si>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</si>
  <si>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</si>
  <si>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</si>
  <si>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</si>
  <si>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</si>
  <si>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</si>
  <si>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</si>
  <si>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</si>
  <si>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</si>
  <si>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</si>
  <si>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</si>
  <si>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</si>
  <si>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</si>
  <si>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</si>
  <si>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</si>
  <si>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</si>
  <si>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</si>
  <si>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</si>
  <si>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</si>
  <si>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</si>
  <si>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</si>
  <si>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</si>
  <si>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</si>
  <si>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</si>
  <si>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</si>
  <si>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</si>
  <si>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</si>
  <si>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</si>
  <si>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</si>
  <si>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</si>
  <si>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</si>
  <si>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</si>
  <si>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</si>
  <si>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</si>
  <si>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</si>
  <si>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</si>
  <si>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</si>
  <si>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</si>
  <si>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</si>
  <si>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</si>
  <si>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</si>
  <si>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</si>
  <si>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</si>
  <si>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</si>
  <si>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</si>
  <si>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</si>
  <si>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</si>
  <si>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</si>
  <si>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</si>
  <si>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</si>
  <si>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</si>
  <si>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</si>
  <si>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</si>
  <si>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</si>
  <si>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</si>
  <si>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</si>
  <si>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</si>
  <si>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</si>
  <si>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</si>
  <si>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</si>
  <si>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</si>
  <si>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</si>
  <si>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</si>
  <si>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</si>
  <si>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</si>
  <si>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</si>
  <si>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</si>
  <si>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</si>
  <si>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</si>
  <si>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</si>
  <si>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</si>
  <si>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</si>
  <si>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</si>
  <si>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</si>
  <si>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</si>
  <si>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</si>
  <si>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</si>
  <si>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</si>
  <si>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</si>
  <si>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</si>
  <si>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</si>
  <si>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</si>
  <si>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</si>
  <si>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</si>
  <si>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</si>
  <si>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</si>
  <si>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</si>
  <si>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</si>
  <si>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</si>
  <si>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</si>
  <si>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</si>
  <si>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</si>
  <si>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</si>
  <si>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</si>
  <si>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</si>
  <si>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</si>
  <si>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</si>
  <si>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</si>
  <si>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</si>
  <si>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</si>
  <si>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</si>
  <si>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</si>
  <si>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</si>
  <si>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</si>
  <si>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</si>
  <si>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</si>
  <si>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</si>
  <si>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</si>
  <si>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</si>
  <si>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</si>
  <si>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</si>
  <si>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</si>
  <si>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</si>
  <si>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</si>
  <si>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</si>
  <si>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</si>
  <si>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</si>
  <si>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</si>
  <si>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</si>
  <si>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</si>
  <si>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</si>
  <si>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</si>
  <si>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</si>
  <si>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</si>
  <si>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</si>
  <si>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</si>
  <si>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</si>
  <si>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</si>
  <si>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</si>
  <si>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</si>
  <si>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</si>
  <si>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</si>
  <si>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</si>
  <si>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</si>
  <si>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</si>
  <si>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</si>
  <si>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</si>
  <si>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</si>
  <si>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</si>
  <si>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</si>
  <si>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</si>
  <si>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</si>
  <si>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</si>
  <si>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</si>
  <si>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</si>
  <si>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</si>
  <si>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</si>
  <si>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</si>
  <si>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</si>
  <si>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</si>
  <si>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</si>
  <si>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</si>
  <si>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</si>
  <si>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</si>
  <si>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</si>
  <si>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</si>
  <si>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</si>
  <si>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</si>
  <si>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</si>
  <si>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</si>
  <si>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</si>
  <si>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</si>
  <si>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</si>
  <si>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</si>
  <si>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</si>
  <si>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</si>
  <si>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</si>
  <si>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</si>
  <si>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</si>
  <si>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</si>
  <si>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</si>
  <si>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</si>
  <si>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</si>
  <si>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</si>
  <si>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</si>
  <si>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</si>
  <si>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</si>
  <si>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</si>
  <si>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</si>
  <si>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</si>
  <si>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</si>
  <si>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</si>
  <si>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</si>
  <si>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</si>
  <si>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</si>
  <si>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</si>
  <si>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</si>
  <si>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</si>
  <si>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</si>
  <si>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</si>
  <si>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</si>
  <si>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</si>
  <si>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</si>
  <si>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</si>
  <si>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</si>
  <si>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</si>
  <si>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</si>
  <si>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</si>
  <si>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</si>
  <si>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</si>
  <si>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</si>
  <si>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</si>
  <si>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</si>
  <si>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</si>
  <si>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</si>
  <si>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</si>
  <si>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</si>
  <si>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</si>
  <si>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</si>
  <si>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</si>
  <si>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</si>
  <si>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</si>
  <si>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</si>
  <si>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</si>
  <si>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</si>
  <si>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</si>
  <si>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</si>
  <si>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</si>
  <si>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</si>
  <si>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</si>
  <si>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</si>
  <si>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</si>
  <si>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</si>
  <si>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</si>
  <si>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</si>
  <si>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</si>
  <si>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</si>
  <si>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</si>
  <si>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</si>
  <si>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</si>
  <si>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</si>
  <si>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</si>
  <si>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</si>
  <si>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</si>
  <si>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</si>
  <si>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</si>
  <si>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</si>
  <si>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</si>
  <si>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</si>
  <si>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</si>
  <si>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</si>
  <si>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</si>
  <si>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</si>
  <si>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</si>
  <si>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</si>
  <si>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</si>
  <si>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</si>
  <si>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</si>
  <si>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</si>
  <si>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</si>
  <si>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</si>
  <si>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</si>
  <si>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</si>
  <si>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</si>
  <si>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</si>
  <si>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</si>
  <si>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</si>
  <si>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</si>
  <si>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</si>
  <si>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</si>
  <si>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</si>
  <si>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</si>
  <si>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</si>
  <si>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</si>
  <si>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</si>
  <si>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</si>
  <si>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</si>
  <si>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</si>
  <si>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</si>
  <si>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</si>
  <si>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</si>
  <si>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</si>
  <si>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</si>
  <si>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</si>
  <si>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</si>
  <si>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</si>
  <si>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</si>
  <si>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</si>
  <si>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</si>
  <si>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</si>
  <si>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</si>
  <si>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</si>
  <si>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</si>
  <si>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</si>
  <si>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</si>
  <si>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</si>
  <si>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</si>
  <si>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</si>
  <si>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</si>
  <si>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</si>
  <si>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</si>
  <si>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</si>
  <si>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</si>
  <si>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</si>
  <si>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</si>
  <si>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</si>
  <si>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</si>
  <si>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</si>
  <si>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</si>
  <si>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</si>
  <si>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</si>
  <si>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</si>
  <si>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</si>
  <si>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</si>
  <si>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</si>
  <si>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</si>
  <si>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</si>
  <si>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</si>
  <si>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</si>
  <si>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</si>
  <si>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</si>
  <si>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</si>
  <si>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</si>
  <si>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</si>
  <si>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</si>
  <si>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</si>
  <si>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</si>
  <si>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</si>
  <si>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</si>
  <si>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</si>
  <si>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</si>
  <si>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</si>
  <si>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</si>
  <si>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</si>
  <si>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</si>
  <si>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</si>
  <si>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</si>
  <si>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</si>
  <si>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</si>
  <si>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</si>
  <si>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</si>
  <si>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</si>
  <si>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</si>
  <si>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</si>
  <si>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</si>
  <si>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</si>
  <si>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</si>
  <si>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</si>
  <si>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</si>
  <si>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</si>
  <si>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</si>
  <si>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</si>
  <si>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</si>
  <si>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</si>
  <si>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</si>
  <si>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</si>
  <si>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</si>
  <si>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</si>
  <si>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</si>
  <si>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</si>
  <si>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</si>
  <si>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</si>
  <si>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</si>
  <si>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</si>
  <si>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</si>
  <si>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</si>
  <si>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</si>
  <si>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</si>
  <si>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</si>
  <si>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</si>
  <si>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</si>
  <si>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</si>
  <si>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</si>
  <si>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</si>
  <si>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</si>
  <si>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</si>
  <si>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</si>
  <si>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</si>
  <si>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</si>
  <si>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</si>
  <si>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</si>
  <si>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</si>
  <si>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</si>
  <si>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</si>
  <si>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</si>
  <si>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</si>
  <si>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</si>
  <si>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</si>
  <si>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</si>
  <si>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</si>
  <si>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</si>
  <si>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</si>
  <si>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</si>
  <si>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</si>
  <si>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</si>
  <si>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</si>
  <si>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</si>
  <si>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</si>
  <si>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</si>
  <si>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</si>
  <si>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</si>
  <si>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</si>
  <si>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</si>
  <si>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</si>
  <si>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</si>
  <si>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</si>
  <si>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</si>
  <si>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</si>
  <si>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</si>
  <si>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</si>
  <si>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</si>
  <si>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</si>
  <si>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</si>
  <si>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</si>
  <si>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</si>
  <si>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</si>
  <si>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</si>
  <si>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</si>
  <si>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</si>
  <si>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</si>
  <si>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</si>
  <si>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</si>
  <si>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</si>
  <si>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</si>
  <si>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</si>
  <si>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</si>
  <si>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</si>
  <si>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</si>
  <si>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</si>
  <si>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</si>
  <si>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</si>
  <si>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</si>
  <si>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</si>
  <si>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</si>
  <si>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</si>
  <si>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</si>
  <si>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</si>
  <si>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</si>
  <si>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</si>
  <si>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</si>
  <si>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</si>
  <si>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</si>
  <si>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</si>
  <si>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</si>
  <si>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</si>
  <si>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</si>
  <si>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</si>
  <si>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</si>
  <si>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</si>
  <si>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</si>
  <si>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</si>
  <si>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</si>
  <si>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</si>
  <si>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</si>
  <si>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</si>
  <si>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</si>
  <si>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</si>
  <si>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</si>
  <si>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</si>
  <si>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</si>
  <si>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</si>
  <si>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</si>
  <si>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</si>
  <si>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</si>
  <si>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</si>
  <si>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</si>
  <si>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</si>
  <si>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</si>
  <si>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</si>
  <si>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</si>
  <si>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</si>
  <si>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</si>
  <si>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</si>
  <si>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</si>
  <si>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</si>
  <si>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</si>
  <si>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</si>
  <si>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</si>
  <si>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</si>
  <si>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</si>
  <si>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</si>
  <si>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</si>
  <si>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</si>
  <si>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</si>
  <si>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</si>
  <si>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</si>
  <si>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</si>
  <si>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</si>
  <si>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</si>
  <si>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</si>
  <si>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</si>
  <si>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</si>
  <si>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</si>
  <si>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</si>
  <si>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</si>
  <si>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</si>
  <si>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</si>
  <si>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</si>
  <si>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</si>
  <si>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</si>
  <si>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</si>
  <si>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</si>
  <si>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</si>
  <si>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</si>
  <si>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</si>
  <si>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</si>
  <si>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</si>
  <si>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</si>
  <si>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</si>
  <si>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</si>
  <si>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</si>
  <si>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</si>
  <si>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</si>
  <si>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</si>
  <si>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</si>
  <si>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</si>
  <si>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</si>
  <si>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</si>
  <si>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</si>
  <si>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</si>
  <si>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</si>
  <si>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</si>
  <si>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</si>
  <si>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</si>
  <si>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</si>
  <si>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</si>
  <si>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</si>
  <si>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</si>
  <si>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</si>
  <si>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</si>
  <si>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</si>
  <si>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</si>
  <si>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</si>
  <si>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</si>
  <si>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</si>
  <si>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</si>
  <si>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</si>
  <si>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</si>
  <si>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</si>
  <si>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</si>
  <si>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</si>
  <si>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</si>
  <si>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</si>
  <si>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</si>
  <si>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</si>
  <si>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</si>
  <si>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</si>
  <si>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</si>
  <si>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</si>
  <si>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</si>
  <si>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</si>
  <si>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</si>
  <si>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</si>
  <si>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</si>
  <si>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</si>
  <si>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</si>
  <si>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</si>
  <si>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</si>
  <si>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</si>
  <si>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</si>
  <si>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</si>
  <si>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</si>
  <si>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</si>
  <si>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</si>
  <si>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</si>
  <si>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</si>
  <si>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</si>
  <si>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</si>
  <si>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</si>
  <si>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</si>
  <si>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</si>
  <si>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</si>
  <si>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</si>
  <si>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</si>
  <si>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</si>
  <si>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</si>
  <si>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</si>
  <si>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</si>
  <si>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</si>
  <si>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</si>
  <si>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</si>
  <si>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</si>
  <si>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</si>
  <si>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</si>
  <si>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</si>
  <si>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</si>
  <si>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</si>
  <si>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</si>
  <si>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</si>
  <si>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</si>
  <si>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</si>
  <si>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</si>
  <si>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</si>
  <si>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</si>
  <si>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</si>
  <si>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</si>
  <si>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</si>
  <si>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</si>
  <si>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</si>
  <si>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</si>
  <si>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</si>
  <si>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</si>
  <si>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</si>
  <si>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</si>
  <si>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</si>
  <si>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</si>
  <si>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</si>
  <si>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</si>
  <si>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</si>
  <si>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</si>
  <si>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</si>
  <si>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</si>
  <si>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</si>
  <si>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</si>
  <si>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</si>
  <si>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</si>
  <si>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</si>
  <si>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</si>
  <si>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</si>
  <si>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</si>
  <si>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</si>
  <si>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</si>
  <si>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</si>
  <si>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</si>
  <si>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</si>
  <si>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</si>
  <si>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</si>
  <si>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</si>
  <si>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</si>
  <si>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</si>
  <si>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</si>
  <si>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</si>
  <si>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</si>
  <si>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</si>
  <si>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</si>
  <si>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</si>
  <si>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</si>
  <si>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</si>
  <si>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</si>
  <si>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</si>
  <si>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</si>
  <si>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</si>
  <si>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</si>
  <si>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</si>
  <si>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</si>
  <si>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</si>
  <si>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</si>
  <si>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</si>
  <si>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</si>
  <si>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</si>
  <si>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</si>
  <si>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</si>
  <si>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</si>
  <si>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</si>
  <si>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</si>
  <si>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</si>
  <si>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</si>
  <si>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</si>
  <si>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</si>
  <si>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</si>
  <si>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</si>
  <si>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</si>
  <si>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</si>
  <si>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</si>
  <si>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</si>
  <si>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</si>
  <si>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</si>
  <si>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</si>
  <si>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</si>
  <si>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</si>
  <si>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</si>
  <si>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</si>
  <si>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</si>
  <si>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</si>
  <si>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</si>
  <si>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</si>
  <si>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</si>
  <si>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</si>
  <si>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</si>
  <si>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</si>
  <si>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</si>
  <si>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</si>
  <si>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</si>
  <si>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</si>
  <si>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</si>
  <si>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</si>
  <si>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</si>
  <si>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</si>
  <si>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</si>
  <si>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</si>
  <si>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</si>
  <si>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</si>
  <si>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</si>
  <si>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</si>
  <si>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</si>
  <si>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</si>
  <si>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</si>
  <si>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</si>
  <si>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</si>
  <si>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</si>
  <si>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</si>
  <si>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</si>
  <si>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</si>
  <si>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</si>
  <si>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</si>
  <si>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</si>
  <si>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</si>
  <si>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</si>
  <si>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</si>
  <si>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</si>
  <si>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</si>
  <si>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</si>
  <si>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</si>
  <si>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</si>
  <si>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</si>
  <si>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</si>
  <si>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</si>
  <si>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</si>
  <si>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</si>
  <si>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</si>
  <si>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</si>
  <si>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</si>
  <si>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</si>
  <si>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</si>
  <si>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</si>
  <si>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</si>
  <si>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</si>
  <si>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</si>
  <si>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</si>
  <si>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</si>
  <si>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</si>
  <si>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</si>
  <si>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</si>
  <si>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</si>
  <si>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</si>
  <si>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</si>
  <si>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</si>
  <si>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</si>
  <si>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</si>
  <si>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</si>
  <si>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</si>
  <si>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</si>
  <si>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</si>
  <si>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</si>
  <si>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</si>
  <si>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</si>
  <si>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</si>
  <si>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</si>
  <si>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</si>
  <si>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</si>
  <si>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</si>
  <si>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</si>
  <si>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</si>
  <si>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</si>
  <si>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</si>
  <si>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</si>
  <si>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</si>
  <si>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</si>
  <si>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</si>
  <si>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</si>
  <si>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</si>
  <si>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</si>
  <si>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</si>
  <si>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</si>
  <si>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</si>
  <si>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</si>
  <si>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</si>
  <si>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</si>
  <si>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</si>
  <si>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</si>
  <si>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</si>
  <si>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</si>
  <si>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</si>
  <si>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</si>
  <si>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</si>
  <si>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</si>
  <si>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</si>
  <si>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</si>
  <si>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</si>
  <si>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</si>
  <si>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</si>
  <si>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</si>
  <si>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</si>
  <si>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</si>
  <si>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</si>
  <si>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</si>
  <si>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</si>
  <si>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</si>
  <si>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</si>
  <si>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</si>
  <si>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</si>
  <si>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</si>
  <si>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</si>
  <si>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</si>
  <si>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</si>
  <si>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</si>
  <si>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</si>
  <si>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</si>
  <si>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</si>
  <si>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</si>
  <si>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</si>
  <si>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</si>
  <si>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</si>
  <si>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</si>
  <si>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</si>
  <si>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</si>
  <si>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</si>
  <si>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</si>
  <si>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</si>
  <si>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</si>
  <si>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</si>
  <si>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</si>
  <si>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</si>
  <si>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</si>
  <si>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</si>
  <si>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</si>
  <si>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</si>
  <si>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</si>
  <si>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</si>
  <si>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</si>
  <si>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</si>
  <si>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</si>
  <si>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</si>
  <si>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</si>
  <si>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</si>
  <si>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</si>
  <si>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</si>
  <si>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</si>
  <si>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</si>
  <si>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</si>
  <si>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</si>
  <si>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</si>
  <si>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</si>
  <si>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</si>
  <si>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</si>
  <si>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</si>
  <si>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</si>
  <si>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</si>
  <si>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</si>
  <si>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</si>
  <si>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</si>
  <si>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</si>
  <si>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</si>
  <si>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</si>
  <si>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</si>
  <si>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</si>
  <si>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</si>
  <si>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</si>
  <si>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</si>
  <si>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</si>
  <si>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</si>
  <si>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</si>
  <si>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</si>
  <si>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</si>
  <si>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</si>
  <si>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</si>
  <si>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</si>
  <si>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</si>
  <si>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</si>
  <si>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</si>
  <si>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</si>
  <si>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</si>
  <si>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</si>
  <si>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</si>
  <si>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</si>
  <si>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</si>
  <si>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</si>
  <si>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</si>
  <si>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</si>
  <si>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FUNDACIÓN SEMBRANDO ESPERANZA</t>
  </si>
  <si>
    <t>279</t>
  </si>
  <si>
    <t>ATENDER INTEGRALEMENTE A LA PRIMERA INFANCIA EN EL MARCO DE LA ESRATEGIA "DE CERO A SIEMPRE" DE CONFORMIDAD CON LAS DIRECTRICES, LINEAMIENTO Y ESTANDARES ESTABLECIDOS POR EL ICBF ASI COMO REGULAR LAS RELACIONES ENTRE LAS PARTES DERIVADAS DE LA ENTREGA DE APORTES DEL ICBF AL CONTRATISTA PARA QUE ESTE ASUMA BAJO SU EXCLUSIVIDAD RESPONSABILIDAD DICHA ATENCION.</t>
  </si>
  <si>
    <t>283</t>
  </si>
  <si>
    <t>865</t>
  </si>
  <si>
    <t>1/08/2018</t>
  </si>
  <si>
    <t>15/12/2018</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</si>
  <si>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PARAMENTROS Y ESTANDARES ESTABLECIDOS POR EL ICBF, EN EL MARCO DE LA ESTRATEGIA DE ATENCION INTEGRAL "DE CERO  SIEMPRE" ASI COMO REGULAR LAS RELACIONES ENTRE LAS PARTES DERIVADAS DE LA ENTREGA DE APORTES DEL ICBF A LA ENTIDAD ADMINISTRADORA DE SERVICIO, PARA QUE ESTE ASUMA CON SU PERSONAL Y BAJO SU EXCLUSIVA RESPONSABILIDAD DICHA ATENCION. </t>
  </si>
  <si>
    <t>ATENDER INTREGRALMENTE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ESTE ASUMA BAJO SU EXCLUSIVIDAD RESPONSABILIDAD DICHA ATENCIÓN.</t>
  </si>
  <si>
    <t>530</t>
  </si>
  <si>
    <t>20/12/2012</t>
  </si>
  <si>
    <t>31/12/2014</t>
  </si>
  <si>
    <t>632</t>
  </si>
  <si>
    <t>1/11/2016</t>
  </si>
  <si>
    <t>15/12/2016</t>
  </si>
  <si>
    <t>540</t>
  </si>
  <si>
    <t>16/12/2017</t>
  </si>
  <si>
    <t>31/10/2018</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</si>
  <si>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</si>
  <si>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PRESTAR EL SERVICIO DE ATENCION, EDUCACION INICIAL Y CUIDADO A NIÑOS Y NIÑAS MENORES DE 5 AÑOS, O HASTA SU INGRESO AL GRADO TRANSICION, CON EL FIN DE PROMOVER EL DESARROLLO INTEGRAL DE LA PRIMERA INFANCIA CON CALIDAD, DE CONFORMIDAD CON LOS LINEAMINETOS, MANUAL OPERATIVO, LAS DIRECTRICES, PARAMETROS Y ESTANDARES ESTABLECIDOS POR EL ICBF, EN EL MARCO DE LA ESTRATEGIA DE ATENCION INTEGRAL "DE CERO A SIEMPRE" ASI CMO REGULAR LAS RELACIONES ENTRE LAS PARTES DERIVADAS DE LA ENTREGA DE APORTES DEL ICBF A LA ENTIDAD ADMINISTRADORA DE SERVICIO, PARA QUE ESTE ASUMA CON SU PERSONAL Y BAJO SU EXCLUSIVA RESPONSABILIDAD DICHA ATENCION.</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</si>
  <si>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t>
  </si>
  <si>
    <t>349</t>
  </si>
  <si>
    <t>1/11/2018</t>
  </si>
  <si>
    <t>PRESTAR EL SERVICIO DE ATENCION A NIÑAS Y NIÑOS Y A MUJERES GESTANTES DE ACUERDO AL SERVICIO CONTRATADOM EN EL MARCO DE LA POLITICA DE ESTADO PARA EL DESARROLLO INTEGRAL A LA PRIMERA INFANCIA "DE CERO A SIEMPRE", DE CONFORMIDAD CON LAS DIRECTRICES, LINEAMIENTOS Y PARAMETROS ESTABLECIDOS POR EL ICBF PARA LOS SERVICIOS: HOGARES COMUNITARIOS DE BIENESTAR FAMILIARES, HOGARES COMUNITARIOS DE BIENESTAR CUALIFICADOS O INTEGRALES Y HOGARES COMUNITARIOS DE BIENESTAR FAMILIA MUJER E INFANCIA FAMI.</t>
  </si>
  <si>
    <t>383</t>
  </si>
  <si>
    <t>5/12/2018</t>
  </si>
  <si>
    <t>19/01/2019</t>
  </si>
  <si>
    <t>23/12/2019</t>
  </si>
  <si>
    <t>159</t>
  </si>
  <si>
    <t xml:space="preserve"> “PRESTAR EL SERVICIO CENTRO DE DESARROLLO INFANTIL - CDI-, DE CONFORMIDAD CON EL MANUAL OPERATIVO DE LA MODALIDAD INSTITUCIONAL Y LAS DIRECTRICES ESTABLECIDAS POR EL ICBF, EN ARMONIA CON LA POLÍTICA DE ESTADO PARA EL DESARROLLO INTEGRAL DE LA PRIMERA INFANCIA DE CERO A SIEMPRE”. </t>
  </si>
  <si>
    <t>600</t>
  </si>
  <si>
    <t>16/12/2018</t>
  </si>
  <si>
    <t>30/03/2020</t>
  </si>
  <si>
    <t xml:space="preserve">PRESTAR EL SERVICIO HCB FAMILIAR, HCB INTEGRAL, HCB FAMI DE CONFORMIDAD CON LAS DIRECTRICES, LINEAMIENTOS Y PARAMETROS ESTABLECIDOS POR ICBF, EN ARMONIA CON LA POLITICA DE ESTADO PARA EL DESARROLLO INTEGRAL A LA PRIMERA INFANCIA DE CERO A SIEMPRE. </t>
  </si>
  <si>
    <t>277</t>
  </si>
  <si>
    <t>01/04/2020</t>
  </si>
  <si>
    <t>30/11/2020</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</si>
  <si>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</si>
  <si>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171</t>
  </si>
  <si>
    <t>PRESTAR LOS SERVICIOS DE EDUCACIÓN INICIAL EN EL MARCO DE LA ATENCIÓN INTEGRAL EN CENTROS DE DESARROLLO INFANTIL-CDI Y DESARROLLO INFANTIL EN MEDIO FAMILIAR-DIMF-DE CONFORMIDAD CON EL MANUAL OPERATIVO DE LA MODALIDAD INSTITUCIONAL Y FAMILIAR , EN EL LINEAMIENTO TÉCNICO PARA LA ATENCIÓN A LA PRIMERA INFANCIA Y LAS DIRECTRICES ESTABLECIDAS POR EL ICBF, EN ARMONÍA CON LA POLÍTICA DE ESTADO PARA EL DESARROLLO INTEGRAL DE LA PRIMERA INFANCIA DE CERO A SIEMPRE.</t>
  </si>
  <si>
    <t>08004602020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</si>
  <si>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</si>
  <si>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JAIME ANTONIO ARIZA MORENO</t>
  </si>
  <si>
    <t>CARRERA 2A N° 7 - 52 BARRIO VILLA ANDALUCIA (SANTA LUCIA - ATLÁNTICO)</t>
  </si>
  <si>
    <t>301 533 5794 - 311 9700</t>
  </si>
  <si>
    <t>fundacion.sembrandoesperanza@hotmail.com</t>
  </si>
  <si>
    <t>2021-8-10000166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</si>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</sst>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D1" sqref="D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2722</v>
      </c>
      <c r="D15" s="35"/>
      <c r="E15" s="35"/>
      <c r="F15" s="5"/>
      <c r="G15" s="32" t="s">
        <v>1168</v>
      </c>
      <c r="H15" s="103" t="s">
        <v>163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900012676</v>
      </c>
      <c r="C20" s="5"/>
      <c r="D20" s="73"/>
      <c r="E20" s="5"/>
      <c r="F20" s="5"/>
      <c r="G20" s="5"/>
      <c r="H20" s="184"/>
      <c r="I20" s="147" t="s">
        <v>163</v>
      </c>
      <c r="J20" s="148" t="s">
        <v>177</v>
      </c>
      <c r="K20" s="149">
        <v>4759079916</v>
      </c>
      <c r="L20" s="150"/>
      <c r="M20" s="150">
        <v>44561</v>
      </c>
      <c r="N20" s="133">
        <f>+(M20-L20)/30</f>
        <v>1485.3666666666666</v>
      </c>
      <c r="O20" s="136"/>
      <c r="U20" s="132"/>
      <c r="V20" s="105">
        <f ca="1">NOW()</f>
        <v>44194.687744791663</v>
      </c>
      <c r="W20" s="105">
        <f ca="1">NOW()</f>
        <v>44194.687744791663</v>
      </c>
    </row>
    <row r="21" spans="1:23" ht="30" customHeight="1" outlineLevel="1" x14ac:dyDescent="0.25">
      <c r="A21" s="9"/>
      <c r="B21" s="71"/>
      <c r="C21" s="5"/>
      <c r="D21" s="5"/>
      <c r="E21" s="5"/>
      <c r="F21" s="5"/>
      <c r="G21" s="5"/>
      <c r="H21" s="70"/>
      <c r="I21" s="147" t="s">
        <v>163</v>
      </c>
      <c r="J21" s="148" t="s">
        <v>167</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163</v>
      </c>
      <c r="J22" s="148" t="s">
        <v>174</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SEMBRANDO ESPERANZA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42004</v>
      </c>
      <c r="G48" s="158">
        <f>IF(AND(E48&lt;&gt;"",F48&lt;&gt;""),((F48-E48)/30),"")</f>
        <v>16.166666666666668</v>
      </c>
      <c r="H48" s="114" t="s">
        <v>2678</v>
      </c>
      <c r="I48" s="113" t="s">
        <v>163</v>
      </c>
      <c r="J48" s="113" t="s">
        <v>167</v>
      </c>
      <c r="K48" s="116">
        <v>786475284</v>
      </c>
      <c r="L48" s="115" t="s">
        <v>1148</v>
      </c>
      <c r="M48" s="117">
        <v>1</v>
      </c>
      <c r="N48" s="115" t="s">
        <v>27</v>
      </c>
      <c r="O48" s="115" t="s">
        <v>1148</v>
      </c>
      <c r="P48" s="78"/>
    </row>
    <row r="49" spans="1:16" s="6" customFormat="1" ht="24.75" customHeight="1" x14ac:dyDescent="0.25">
      <c r="A49" s="141">
        <v>2</v>
      </c>
      <c r="B49" s="111" t="s">
        <v>2676</v>
      </c>
      <c r="C49" s="112" t="s">
        <v>31</v>
      </c>
      <c r="D49" s="110" t="s">
        <v>2679</v>
      </c>
      <c r="E49" s="143">
        <v>42401</v>
      </c>
      <c r="F49" s="143">
        <v>42674</v>
      </c>
      <c r="G49" s="158">
        <f t="shared" ref="G49:G50" si="2">IF(AND(E49&lt;&gt;"",F49&lt;&gt;""),((F49-E49)/30),"")</f>
        <v>9.1</v>
      </c>
      <c r="H49" s="114" t="s">
        <v>2683</v>
      </c>
      <c r="I49" s="113" t="s">
        <v>163</v>
      </c>
      <c r="J49" s="113" t="s">
        <v>167</v>
      </c>
      <c r="K49" s="116">
        <v>1295079810</v>
      </c>
      <c r="L49" s="115" t="s">
        <v>1148</v>
      </c>
      <c r="M49" s="117">
        <v>1</v>
      </c>
      <c r="N49" s="115" t="s">
        <v>27</v>
      </c>
      <c r="O49" s="115" t="s">
        <v>1148</v>
      </c>
      <c r="P49" s="78"/>
    </row>
    <row r="50" spans="1:16" s="6" customFormat="1" ht="24.75" customHeight="1" x14ac:dyDescent="0.25">
      <c r="A50" s="141">
        <v>3</v>
      </c>
      <c r="B50" s="120" t="s">
        <v>2676</v>
      </c>
      <c r="C50" s="122" t="s">
        <v>31</v>
      </c>
      <c r="D50" s="119" t="s">
        <v>2680</v>
      </c>
      <c r="E50" s="143">
        <v>42720</v>
      </c>
      <c r="F50" s="143">
        <v>43084</v>
      </c>
      <c r="G50" s="158">
        <f t="shared" si="2"/>
        <v>12.133333333333333</v>
      </c>
      <c r="H50" s="120" t="s">
        <v>2684</v>
      </c>
      <c r="I50" s="119" t="s">
        <v>163</v>
      </c>
      <c r="J50" s="119" t="s">
        <v>167</v>
      </c>
      <c r="K50" s="121">
        <v>1489080333</v>
      </c>
      <c r="L50" s="122" t="s">
        <v>1148</v>
      </c>
      <c r="M50" s="117">
        <v>1</v>
      </c>
      <c r="N50" s="122" t="s">
        <v>27</v>
      </c>
      <c r="O50" s="122" t="s">
        <v>1148</v>
      </c>
      <c r="P50" s="78"/>
    </row>
    <row r="51" spans="1:16" s="6" customFormat="1" ht="24.75" customHeight="1" outlineLevel="1" x14ac:dyDescent="0.25">
      <c r="A51" s="141">
        <v>4</v>
      </c>
      <c r="B51" s="120" t="s">
        <v>2676</v>
      </c>
      <c r="C51" s="122" t="s">
        <v>31</v>
      </c>
      <c r="D51" s="119" t="s">
        <v>2685</v>
      </c>
      <c r="E51" s="143" t="s">
        <v>2686</v>
      </c>
      <c r="F51" s="143" t="s">
        <v>2687</v>
      </c>
      <c r="G51" s="158">
        <f t="shared" ref="G51:G107" si="3">IF(AND(E51&lt;&gt;"",F51&lt;&gt;""),((F51-E51)/30),"")</f>
        <v>24.7</v>
      </c>
      <c r="H51" s="120" t="s">
        <v>2694</v>
      </c>
      <c r="I51" s="119" t="s">
        <v>163</v>
      </c>
      <c r="J51" s="119" t="s">
        <v>167</v>
      </c>
      <c r="K51" s="118">
        <v>540228330</v>
      </c>
      <c r="L51" s="122" t="s">
        <v>1148</v>
      </c>
      <c r="M51" s="117">
        <v>1</v>
      </c>
      <c r="N51" s="122" t="s">
        <v>27</v>
      </c>
      <c r="O51" s="122" t="s">
        <v>1148</v>
      </c>
      <c r="P51" s="78"/>
    </row>
    <row r="52" spans="1:16" s="7" customFormat="1" ht="24.75" customHeight="1" outlineLevel="1" x14ac:dyDescent="0.25">
      <c r="A52" s="142">
        <v>5</v>
      </c>
      <c r="B52" s="120" t="s">
        <v>2676</v>
      </c>
      <c r="C52" s="122" t="s">
        <v>31</v>
      </c>
      <c r="D52" s="119" t="s">
        <v>2688</v>
      </c>
      <c r="E52" s="143" t="s">
        <v>2689</v>
      </c>
      <c r="F52" s="143" t="s">
        <v>2690</v>
      </c>
      <c r="G52" s="158">
        <f t="shared" si="3"/>
        <v>1.4666666666666666</v>
      </c>
      <c r="H52" s="120" t="s">
        <v>2695</v>
      </c>
      <c r="I52" s="119" t="s">
        <v>163</v>
      </c>
      <c r="J52" s="119" t="s">
        <v>167</v>
      </c>
      <c r="K52" s="121">
        <v>225263567.69999999</v>
      </c>
      <c r="L52" s="122" t="s">
        <v>1148</v>
      </c>
      <c r="M52" s="117">
        <v>1</v>
      </c>
      <c r="N52" s="122" t="s">
        <v>27</v>
      </c>
      <c r="O52" s="122" t="s">
        <v>1148</v>
      </c>
      <c r="P52" s="79"/>
    </row>
    <row r="53" spans="1:16" s="7" customFormat="1" ht="24.75" customHeight="1" outlineLevel="1" x14ac:dyDescent="0.25">
      <c r="A53" s="142">
        <v>6</v>
      </c>
      <c r="B53" s="120" t="s">
        <v>2676</v>
      </c>
      <c r="C53" s="122" t="s">
        <v>31</v>
      </c>
      <c r="D53" s="119" t="s">
        <v>2691</v>
      </c>
      <c r="E53" s="143" t="s">
        <v>2692</v>
      </c>
      <c r="F53" s="143" t="s">
        <v>2693</v>
      </c>
      <c r="G53" s="158">
        <f t="shared" si="3"/>
        <v>10.633333333333333</v>
      </c>
      <c r="H53" s="120" t="s">
        <v>2696</v>
      </c>
      <c r="I53" s="119" t="s">
        <v>163</v>
      </c>
      <c r="J53" s="119" t="s">
        <v>167</v>
      </c>
      <c r="K53" s="121">
        <v>2489850984</v>
      </c>
      <c r="L53" s="122" t="s">
        <v>1148</v>
      </c>
      <c r="M53" s="117">
        <v>1</v>
      </c>
      <c r="N53" s="122" t="s">
        <v>27</v>
      </c>
      <c r="O53" s="122" t="s">
        <v>1148</v>
      </c>
      <c r="P53" s="79"/>
    </row>
    <row r="54" spans="1:16" s="7" customFormat="1" ht="24.75" customHeight="1" outlineLevel="1" x14ac:dyDescent="0.25">
      <c r="A54" s="142">
        <v>7</v>
      </c>
      <c r="B54" s="120" t="s">
        <v>2676</v>
      </c>
      <c r="C54" s="122" t="s">
        <v>31</v>
      </c>
      <c r="D54" s="119" t="s">
        <v>2697</v>
      </c>
      <c r="E54" s="143" t="s">
        <v>2681</v>
      </c>
      <c r="F54" s="143" t="s">
        <v>2682</v>
      </c>
      <c r="G54" s="158">
        <f t="shared" si="3"/>
        <v>4.5333333333333332</v>
      </c>
      <c r="H54" s="120" t="s">
        <v>2699</v>
      </c>
      <c r="I54" s="119" t="s">
        <v>163</v>
      </c>
      <c r="J54" s="119" t="s">
        <v>177</v>
      </c>
      <c r="K54" s="121">
        <v>154877045</v>
      </c>
      <c r="L54" s="122" t="s">
        <v>1148</v>
      </c>
      <c r="M54" s="117">
        <v>1</v>
      </c>
      <c r="N54" s="122" t="s">
        <v>27</v>
      </c>
      <c r="O54" s="122" t="s">
        <v>1148</v>
      </c>
      <c r="P54" s="79"/>
    </row>
    <row r="55" spans="1:16" s="7" customFormat="1" ht="24.75" customHeight="1" outlineLevel="1" x14ac:dyDescent="0.25">
      <c r="A55" s="142">
        <v>8</v>
      </c>
      <c r="B55" s="120" t="s">
        <v>2676</v>
      </c>
      <c r="C55" s="122" t="s">
        <v>31</v>
      </c>
      <c r="D55" s="119" t="s">
        <v>2700</v>
      </c>
      <c r="E55" s="143" t="s">
        <v>2698</v>
      </c>
      <c r="F55" s="143" t="s">
        <v>2701</v>
      </c>
      <c r="G55" s="158">
        <f t="shared" si="3"/>
        <v>1.1333333333333333</v>
      </c>
      <c r="H55" s="120" t="s">
        <v>2696</v>
      </c>
      <c r="I55" s="119" t="s">
        <v>163</v>
      </c>
      <c r="J55" s="119" t="s">
        <v>167</v>
      </c>
      <c r="K55" s="121">
        <v>267336023</v>
      </c>
      <c r="L55" s="122" t="s">
        <v>1148</v>
      </c>
      <c r="M55" s="117">
        <v>1</v>
      </c>
      <c r="N55" s="122" t="s">
        <v>27</v>
      </c>
      <c r="O55" s="122" t="s">
        <v>1148</v>
      </c>
      <c r="P55" s="79"/>
    </row>
    <row r="56" spans="1:16" s="7" customFormat="1" ht="24.75" customHeight="1" outlineLevel="1" x14ac:dyDescent="0.25">
      <c r="A56" s="142">
        <v>9</v>
      </c>
      <c r="B56" s="120" t="s">
        <v>2676</v>
      </c>
      <c r="C56" s="122" t="s">
        <v>31</v>
      </c>
      <c r="D56" s="119" t="s">
        <v>2704</v>
      </c>
      <c r="E56" s="143" t="s">
        <v>2702</v>
      </c>
      <c r="F56" s="143" t="s">
        <v>2703</v>
      </c>
      <c r="G56" s="158">
        <f t="shared" si="3"/>
        <v>11.266666666666667</v>
      </c>
      <c r="H56" s="120" t="s">
        <v>2705</v>
      </c>
      <c r="I56" s="119" t="s">
        <v>163</v>
      </c>
      <c r="J56" s="119" t="s">
        <v>167</v>
      </c>
      <c r="K56" s="121">
        <v>2886956390</v>
      </c>
      <c r="L56" s="122" t="s">
        <v>1148</v>
      </c>
      <c r="M56" s="117">
        <v>1</v>
      </c>
      <c r="N56" s="122" t="s">
        <v>1151</v>
      </c>
      <c r="O56" s="122" t="s">
        <v>1148</v>
      </c>
      <c r="P56" s="79"/>
    </row>
    <row r="57" spans="1:16" s="7" customFormat="1" ht="24.75" customHeight="1" outlineLevel="1" x14ac:dyDescent="0.25">
      <c r="A57" s="142">
        <v>10</v>
      </c>
      <c r="B57" s="120" t="s">
        <v>2676</v>
      </c>
      <c r="C57" s="122" t="s">
        <v>31</v>
      </c>
      <c r="D57" s="119" t="s">
        <v>2706</v>
      </c>
      <c r="E57" s="143" t="s">
        <v>2707</v>
      </c>
      <c r="F57" s="143" t="s">
        <v>2708</v>
      </c>
      <c r="G57" s="158">
        <f t="shared" si="3"/>
        <v>15.666666666666666</v>
      </c>
      <c r="H57" s="120" t="s">
        <v>2709</v>
      </c>
      <c r="I57" s="119" t="s">
        <v>163</v>
      </c>
      <c r="J57" s="119" t="s">
        <v>167</v>
      </c>
      <c r="K57" s="121">
        <v>5233427111</v>
      </c>
      <c r="L57" s="122" t="s">
        <v>1148</v>
      </c>
      <c r="M57" s="117">
        <v>1</v>
      </c>
      <c r="N57" s="122" t="s">
        <v>2634</v>
      </c>
      <c r="O57" s="122" t="s">
        <v>1148</v>
      </c>
      <c r="P57" s="79"/>
    </row>
    <row r="58" spans="1:16" s="7" customFormat="1" ht="24.75" customHeight="1" outlineLevel="1" x14ac:dyDescent="0.25">
      <c r="A58" s="142">
        <v>11</v>
      </c>
      <c r="B58" s="120" t="s">
        <v>2676</v>
      </c>
      <c r="C58" s="122" t="s">
        <v>31</v>
      </c>
      <c r="D58" s="119" t="s">
        <v>2706</v>
      </c>
      <c r="E58" s="143" t="s">
        <v>2707</v>
      </c>
      <c r="F58" s="143" t="s">
        <v>2708</v>
      </c>
      <c r="G58" s="158">
        <f t="shared" si="3"/>
        <v>15.666666666666666</v>
      </c>
      <c r="H58" s="120" t="s">
        <v>2709</v>
      </c>
      <c r="I58" s="119" t="s">
        <v>163</v>
      </c>
      <c r="J58" s="119" t="s">
        <v>177</v>
      </c>
      <c r="K58" s="121">
        <v>5233427111</v>
      </c>
      <c r="L58" s="122" t="s">
        <v>1148</v>
      </c>
      <c r="M58" s="117">
        <v>1</v>
      </c>
      <c r="N58" s="122" t="s">
        <v>2634</v>
      </c>
      <c r="O58" s="122" t="s">
        <v>1148</v>
      </c>
      <c r="P58" s="79"/>
    </row>
    <row r="59" spans="1:16" s="7" customFormat="1" ht="24.75" customHeight="1" outlineLevel="1" x14ac:dyDescent="0.25">
      <c r="A59" s="142">
        <v>12</v>
      </c>
      <c r="B59" s="120" t="s">
        <v>2676</v>
      </c>
      <c r="C59" s="122" t="s">
        <v>31</v>
      </c>
      <c r="D59" s="119" t="s">
        <v>2710</v>
      </c>
      <c r="E59" s="143" t="s">
        <v>2711</v>
      </c>
      <c r="F59" s="143" t="s">
        <v>2712</v>
      </c>
      <c r="G59" s="158">
        <f t="shared" si="3"/>
        <v>8.1</v>
      </c>
      <c r="H59" s="120" t="s">
        <v>2713</v>
      </c>
      <c r="I59" s="119" t="s">
        <v>163</v>
      </c>
      <c r="J59" s="119" t="s">
        <v>177</v>
      </c>
      <c r="K59" s="121">
        <v>3616703110</v>
      </c>
      <c r="L59" s="122" t="s">
        <v>1148</v>
      </c>
      <c r="M59" s="117">
        <v>1</v>
      </c>
      <c r="N59" s="122" t="s">
        <v>1151</v>
      </c>
      <c r="O59" s="122" t="s">
        <v>1148</v>
      </c>
      <c r="P59" s="79"/>
    </row>
    <row r="60" spans="1:16" s="7" customFormat="1" ht="24.75" customHeight="1" outlineLevel="1" x14ac:dyDescent="0.25">
      <c r="A60" s="142">
        <v>13</v>
      </c>
      <c r="B60" s="120" t="s">
        <v>2676</v>
      </c>
      <c r="C60" s="122" t="s">
        <v>31</v>
      </c>
      <c r="D60" s="119" t="s">
        <v>2710</v>
      </c>
      <c r="E60" s="143" t="s">
        <v>2711</v>
      </c>
      <c r="F60" s="143" t="s">
        <v>2712</v>
      </c>
      <c r="G60" s="158">
        <f t="shared" si="3"/>
        <v>8.1</v>
      </c>
      <c r="H60" s="120" t="s">
        <v>2713</v>
      </c>
      <c r="I60" s="119" t="s">
        <v>163</v>
      </c>
      <c r="J60" s="119" t="s">
        <v>167</v>
      </c>
      <c r="K60" s="121">
        <v>3616703110</v>
      </c>
      <c r="L60" s="122" t="s">
        <v>1148</v>
      </c>
      <c r="M60" s="117">
        <v>1</v>
      </c>
      <c r="N60" s="122" t="s">
        <v>1151</v>
      </c>
      <c r="O60" s="122" t="s">
        <v>1148</v>
      </c>
      <c r="P60" s="79"/>
    </row>
    <row r="61" spans="1:16" s="7" customFormat="1" ht="24.75" customHeight="1" outlineLevel="1" x14ac:dyDescent="0.25">
      <c r="A61" s="142">
        <v>14</v>
      </c>
      <c r="B61" s="120" t="s">
        <v>2676</v>
      </c>
      <c r="C61" s="122" t="s">
        <v>31</v>
      </c>
      <c r="D61" s="119" t="s">
        <v>2714</v>
      </c>
      <c r="E61" s="143">
        <v>43882</v>
      </c>
      <c r="F61" s="143">
        <v>44196</v>
      </c>
      <c r="G61" s="158">
        <f t="shared" si="3"/>
        <v>10.466666666666667</v>
      </c>
      <c r="H61" s="120" t="s">
        <v>2715</v>
      </c>
      <c r="I61" s="119" t="s">
        <v>163</v>
      </c>
      <c r="J61" s="119" t="s">
        <v>167</v>
      </c>
      <c r="K61" s="121">
        <v>4194923904</v>
      </c>
      <c r="L61" s="122" t="s">
        <v>1148</v>
      </c>
      <c r="M61" s="117">
        <v>1</v>
      </c>
      <c r="N61" s="122" t="s">
        <v>1151</v>
      </c>
      <c r="O61" s="122" t="s">
        <v>1148</v>
      </c>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120"/>
      <c r="I88" s="119"/>
      <c r="J88" s="63"/>
      <c r="K88" s="121"/>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2716</v>
      </c>
      <c r="E114" s="143">
        <v>44182</v>
      </c>
      <c r="F114" s="143">
        <v>44773</v>
      </c>
      <c r="G114" s="158">
        <f>IF(AND(E114&lt;&gt;"",F114&lt;&gt;""),((F114-E114)/30),"")</f>
        <v>19.7</v>
      </c>
      <c r="H114" s="120" t="s">
        <v>2717</v>
      </c>
      <c r="I114" s="119" t="s">
        <v>163</v>
      </c>
      <c r="J114" s="119" t="s">
        <v>177</v>
      </c>
      <c r="K114" s="121">
        <v>8892585434</v>
      </c>
      <c r="L114" s="100">
        <f>+IF(AND(K114&gt;0,O114="Ejecución"),(K114/877802)*Tabla28[[#This Row],[% participación]],IF(AND(K114&gt;0,O114&lt;&gt;"Ejecución"),"-",""))</f>
        <v>10130.513981512915</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142772397.47999999</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1921</v>
      </c>
      <c r="F193" s="5"/>
      <c r="G193" s="5"/>
      <c r="H193" s="124" t="s">
        <v>2718</v>
      </c>
      <c r="J193" s="5"/>
      <c r="K193" s="125">
        <v>40192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2719</v>
      </c>
      <c r="J211" s="27" t="s">
        <v>2622</v>
      </c>
      <c r="K211" s="146" t="s">
        <v>2719</v>
      </c>
      <c r="L211" s="21"/>
      <c r="M211" s="21"/>
      <c r="N211" s="21"/>
      <c r="O211" s="8"/>
    </row>
    <row r="212" spans="1:15" x14ac:dyDescent="0.25">
      <c r="A212" s="9"/>
      <c r="B212" s="27" t="s">
        <v>2619</v>
      </c>
      <c r="C212" s="145" t="s">
        <v>2718</v>
      </c>
      <c r="D212" s="21"/>
      <c r="G212" s="27" t="s">
        <v>2621</v>
      </c>
      <c r="H212" s="146" t="s">
        <v>2720</v>
      </c>
      <c r="J212" s="27" t="s">
        <v>2623</v>
      </c>
      <c r="K212" s="14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2020-12-29T21:27:53Z</cp:lastPrinted>
  <dcterms:created xsi:type="dcterms:W3CDTF">2020-10-14T21:57:42Z</dcterms:created>
  <dcterms:modified xsi:type="dcterms:W3CDTF">2020-12-29T21:30:35Z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