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<sst xmlns="http://schemas.openxmlformats.org/spreadsheetml/2006/main" count="3097" uniqueCount="2694">
  <si>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</si>
  <si>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</si>
  <si>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</si>
  <si>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</si>
  <si>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</si>
  <si>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</si>
  <si>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</si>
  <si>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</si>
  <si>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</si>
  <si>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</si>
  <si>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</si>
  <si>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</si>
  <si>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</si>
  <si>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</si>
  <si>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</si>
  <si>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</si>
  <si>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</si>
  <si>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</si>
  <si>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</si>
  <si>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</si>
  <si>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</si>
  <si>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</si>
  <si>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</si>
  <si>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</si>
  <si>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</si>
  <si>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</si>
  <si>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</si>
  <si>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</si>
  <si>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</si>
  <si>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</si>
  <si>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</si>
  <si>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</si>
  <si>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</si>
  <si>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</si>
  <si>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</si>
  <si>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</si>
  <si>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</si>
  <si>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</si>
  <si>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</si>
  <si>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</si>
  <si>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</si>
  <si>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</si>
  <si>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</si>
  <si>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</si>
  <si>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</si>
  <si>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</si>
  <si>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</si>
  <si>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</si>
  <si>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</si>
  <si>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</si>
  <si>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</si>
  <si>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</si>
  <si>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</si>
  <si>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</si>
  <si>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</si>
  <si>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</si>
  <si>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</si>
  <si>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</si>
  <si>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</si>
  <si>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</si>
  <si>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</si>
  <si>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</si>
  <si>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</si>
  <si>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</si>
  <si>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</si>
  <si>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</si>
  <si>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</si>
  <si>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</si>
  <si>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</si>
  <si>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</si>
  <si>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</si>
  <si>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</si>
  <si>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</si>
  <si>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</si>
  <si>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</si>
  <si>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</si>
  <si>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</si>
  <si>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</si>
  <si>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</si>
  <si>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</si>
  <si>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</si>
  <si>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</si>
  <si>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</si>
  <si>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</si>
  <si>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</si>
  <si>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</si>
  <si>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</si>
  <si>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</si>
  <si>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</si>
  <si>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</si>
  <si>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</si>
  <si>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</si>
  <si>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</si>
  <si>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</si>
  <si>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</si>
  <si>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</si>
  <si>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</si>
  <si>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</si>
  <si>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</si>
  <si>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</si>
  <si>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</si>
  <si>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</si>
  <si>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</si>
  <si>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</si>
  <si>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</si>
  <si>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</si>
  <si>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</si>
  <si>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</si>
  <si>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</si>
  <si>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</si>
  <si>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</si>
  <si>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</si>
  <si>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</si>
  <si>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</si>
  <si>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</si>
  <si>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</si>
  <si>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</si>
  <si>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</si>
  <si>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</si>
  <si>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</si>
  <si>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</si>
  <si>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</si>
  <si>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</si>
  <si>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</si>
  <si>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</si>
  <si>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</si>
  <si>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</si>
  <si>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</si>
  <si>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</si>
  <si>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</si>
  <si>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</si>
  <si>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</si>
  <si>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</si>
  <si>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</si>
  <si>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</si>
  <si>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</si>
  <si>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</si>
  <si>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</si>
  <si>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</si>
  <si>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</si>
  <si>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</si>
  <si>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</si>
  <si>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</si>
  <si>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</si>
  <si>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</si>
  <si>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</si>
  <si>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</si>
  <si>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</si>
  <si>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</si>
  <si>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</si>
  <si>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</si>
  <si>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</si>
  <si>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</si>
  <si>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</si>
  <si>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</si>
  <si>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</si>
  <si>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</si>
  <si>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</si>
  <si>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</si>
  <si>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</si>
  <si>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</si>
  <si>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</si>
  <si>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</si>
  <si>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</si>
  <si>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</si>
  <si>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</si>
  <si>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</si>
  <si>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</si>
  <si>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</si>
  <si>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</si>
  <si>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</si>
  <si>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</si>
  <si>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</si>
  <si>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</si>
  <si>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</si>
  <si>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</si>
  <si>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</si>
  <si>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</si>
  <si>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</si>
  <si>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</si>
  <si>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</si>
  <si>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</si>
  <si>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</si>
  <si>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</si>
  <si>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</si>
  <si>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</si>
  <si>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</si>
  <si>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</si>
  <si>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</si>
  <si>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</si>
  <si>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</si>
  <si>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</si>
  <si>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</si>
  <si>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</si>
  <si>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</si>
  <si>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</si>
  <si>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</si>
  <si>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</si>
  <si>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</si>
  <si>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</si>
  <si>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</si>
  <si>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</si>
  <si>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</si>
  <si>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</si>
  <si>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</si>
  <si>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</si>
  <si>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</si>
  <si>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</si>
  <si>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</si>
  <si>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</si>
  <si>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</si>
  <si>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</si>
  <si>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</si>
  <si>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</si>
  <si>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</si>
  <si>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</si>
  <si>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</si>
  <si>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</si>
  <si>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</si>
  <si>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</si>
  <si>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</si>
  <si>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</si>
  <si>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</si>
  <si>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</si>
  <si>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</si>
  <si>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</si>
  <si>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</si>
  <si>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</si>
  <si>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</si>
  <si>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</si>
  <si>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</si>
  <si>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</si>
  <si>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</si>
  <si>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</si>
  <si>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</si>
  <si>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</si>
  <si>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</si>
  <si>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</si>
  <si>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</si>
  <si>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</si>
  <si>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</si>
  <si>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</si>
  <si>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</si>
  <si>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</si>
  <si>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</si>
  <si>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</si>
  <si>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</si>
  <si>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</si>
  <si>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</si>
  <si>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</si>
  <si>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</si>
  <si>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</si>
  <si>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</si>
  <si>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</si>
  <si>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</si>
  <si>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</si>
  <si>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</si>
  <si>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</si>
  <si>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</si>
  <si>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</si>
  <si>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</si>
  <si>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</si>
  <si>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</si>
  <si>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</si>
  <si>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</si>
  <si>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</si>
  <si>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</si>
  <si>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</si>
  <si>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</si>
  <si>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</si>
  <si>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</si>
  <si>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</si>
  <si>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</si>
  <si>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</si>
  <si>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</si>
  <si>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</si>
  <si>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</si>
  <si>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</si>
  <si>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</si>
  <si>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</si>
  <si>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</si>
  <si>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</si>
  <si>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</si>
  <si>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</si>
  <si>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</si>
  <si>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</si>
  <si>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</si>
  <si>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</si>
  <si>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</si>
  <si>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</si>
  <si>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</si>
  <si>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</si>
  <si>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</si>
  <si>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</si>
  <si>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</si>
  <si>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</si>
  <si>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</si>
  <si>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</si>
  <si>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</si>
  <si>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</si>
  <si>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</si>
  <si>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</si>
  <si>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</si>
  <si>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</si>
  <si>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</si>
  <si>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</si>
  <si>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</si>
  <si>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</si>
  <si>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</si>
  <si>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</si>
  <si>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</si>
  <si>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</si>
  <si>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</si>
  <si>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</si>
  <si>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</si>
  <si>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</si>
  <si>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</si>
  <si>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</si>
  <si>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</si>
  <si>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</si>
  <si>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</si>
  <si>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</si>
  <si>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</si>
  <si>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</si>
  <si>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</si>
  <si>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</si>
  <si>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</si>
  <si>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</si>
  <si>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</si>
  <si>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</si>
  <si>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</si>
  <si>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</si>
  <si>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</si>
  <si>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</si>
  <si>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</si>
  <si>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</si>
  <si>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</si>
  <si>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</si>
  <si>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</si>
  <si>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</si>
  <si>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</si>
  <si>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</si>
  <si>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</si>
  <si>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</si>
  <si>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</si>
  <si>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</si>
  <si>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</si>
  <si>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</si>
  <si>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</si>
  <si>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</si>
  <si>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</si>
  <si>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</si>
  <si>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</si>
  <si>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</si>
  <si>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</si>
  <si>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</si>
  <si>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</si>
  <si>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</si>
  <si>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</si>
  <si>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</si>
  <si>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</si>
  <si>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</si>
  <si>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</si>
  <si>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</si>
  <si>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</si>
  <si>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</si>
  <si>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</si>
  <si>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</si>
  <si>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</si>
  <si>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</si>
  <si>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</si>
  <si>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</si>
  <si>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</si>
  <si>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</si>
  <si>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</si>
  <si>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</si>
  <si>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</si>
  <si>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</si>
  <si>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</si>
  <si>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</si>
  <si>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</si>
  <si>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</si>
  <si>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</si>
  <si>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</si>
  <si>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</si>
  <si>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</si>
  <si>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</si>
  <si>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</si>
  <si>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</si>
  <si>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</si>
  <si>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</si>
  <si>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</si>
  <si>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</si>
  <si>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</si>
  <si>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</si>
  <si>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</si>
  <si>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</si>
  <si>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</si>
  <si>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</si>
  <si>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</si>
  <si>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</si>
  <si>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</si>
  <si>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</si>
  <si>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</si>
  <si>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</si>
  <si>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</si>
  <si>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</si>
  <si>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</si>
  <si>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</si>
  <si>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</si>
  <si>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</si>
  <si>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</si>
  <si>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</si>
  <si>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</si>
  <si>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</si>
  <si>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</si>
  <si>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</si>
  <si>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</si>
  <si>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</si>
  <si>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</si>
  <si>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</si>
  <si>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</si>
  <si>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</si>
  <si>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</si>
  <si>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</si>
  <si>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</si>
  <si>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</si>
  <si>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</si>
  <si>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</si>
  <si>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</si>
  <si>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</si>
  <si>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</si>
  <si>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</si>
  <si>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</si>
  <si>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</si>
  <si>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</si>
  <si>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</si>
  <si>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</si>
  <si>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</si>
  <si>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</si>
  <si>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</si>
  <si>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</si>
  <si>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</si>
  <si>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</si>
  <si>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</si>
  <si>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</si>
  <si>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</si>
  <si>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</si>
  <si>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</si>
  <si>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</si>
  <si>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</si>
  <si>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</si>
  <si>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</si>
  <si>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</si>
  <si>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</si>
  <si>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</si>
  <si>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</si>
  <si>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</si>
  <si>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</si>
  <si>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</si>
  <si>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</si>
  <si>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</si>
  <si>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</si>
  <si>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</si>
  <si>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</si>
  <si>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</si>
  <si>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</si>
  <si>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</si>
  <si>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</si>
  <si>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</si>
  <si>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</si>
  <si>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</si>
  <si>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</si>
  <si>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</si>
  <si>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</si>
  <si>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</si>
  <si>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</si>
  <si>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</si>
  <si>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</si>
  <si>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</si>
  <si>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</si>
  <si>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</si>
  <si>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</si>
  <si>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</si>
  <si>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</si>
  <si>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</si>
  <si>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</si>
  <si>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</si>
  <si>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</si>
  <si>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</si>
  <si>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</si>
  <si>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</si>
  <si>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</si>
  <si>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</si>
  <si>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</si>
  <si>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</si>
  <si>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</si>
  <si>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</si>
  <si>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</si>
  <si>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</si>
  <si>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</si>
  <si>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</si>
  <si>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</si>
  <si>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</si>
  <si>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</si>
  <si>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</si>
  <si>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</si>
  <si>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</si>
  <si>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</si>
  <si>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</si>
  <si>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</si>
  <si>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</si>
  <si>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</si>
  <si>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</si>
  <si>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</si>
  <si>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</si>
  <si>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</si>
  <si>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</si>
  <si>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</si>
  <si>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</si>
  <si>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</si>
  <si>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</si>
  <si>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</si>
  <si>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</si>
  <si>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</si>
  <si>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</si>
  <si>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</si>
  <si>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</si>
  <si>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</si>
  <si>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</si>
  <si>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</si>
  <si>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</si>
  <si>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</si>
  <si>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</si>
  <si>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</si>
  <si>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</si>
  <si>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</si>
  <si>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</si>
  <si>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</si>
  <si>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</si>
  <si>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</si>
  <si>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</si>
  <si>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</si>
  <si>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</si>
  <si>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</si>
  <si>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</si>
  <si>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</si>
  <si>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</si>
  <si>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</si>
  <si>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</si>
  <si>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</si>
  <si>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</si>
  <si>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</si>
  <si>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</si>
  <si>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</si>
  <si>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</si>
  <si>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</si>
  <si>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</si>
  <si>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</si>
  <si>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</si>
  <si>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</si>
  <si>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</si>
  <si>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</si>
  <si>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</si>
  <si>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</si>
  <si>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</si>
  <si>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</si>
  <si>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</si>
  <si>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</si>
  <si>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</si>
  <si>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</si>
  <si>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</si>
  <si>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</si>
  <si>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</si>
  <si>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</si>
  <si>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</si>
  <si>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</si>
  <si>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</si>
  <si>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</si>
  <si>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</si>
  <si>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</si>
  <si>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</si>
  <si>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</si>
  <si>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</si>
  <si>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</si>
  <si>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</si>
  <si>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</si>
  <si>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</si>
  <si>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</si>
  <si>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</si>
  <si>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</si>
  <si>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</si>
  <si>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</si>
  <si>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</si>
  <si>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</si>
  <si>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</si>
  <si>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</si>
  <si>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</si>
  <si>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</si>
  <si>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</si>
  <si>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</si>
  <si>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</si>
  <si>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</si>
  <si>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</si>
  <si>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</si>
  <si>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</si>
  <si>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</si>
  <si>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</si>
  <si>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</si>
  <si>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</si>
  <si>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</si>
  <si>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</si>
  <si>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</si>
  <si>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</si>
  <si>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</si>
  <si>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</si>
  <si>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</si>
  <si>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</si>
  <si>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</si>
  <si>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</si>
  <si>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</si>
  <si>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</si>
  <si>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</si>
  <si>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</si>
  <si>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</si>
  <si>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</si>
  <si>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</si>
  <si>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</si>
  <si>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</si>
  <si>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</si>
  <si>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</si>
  <si>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</si>
  <si>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</si>
  <si>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</si>
  <si>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</si>
  <si>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</si>
  <si>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</si>
  <si>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</si>
  <si>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</si>
  <si>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</si>
  <si>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</si>
  <si>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</si>
  <si>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</si>
  <si>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</si>
  <si>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</si>
  <si>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</si>
  <si>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</si>
  <si>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</si>
  <si>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</si>
  <si>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</si>
  <si>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</si>
  <si>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</si>
  <si>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</si>
  <si>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</si>
  <si>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</si>
  <si>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</si>
  <si>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</si>
  <si>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</si>
  <si>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</si>
  <si>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</si>
  <si>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</si>
  <si>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</si>
  <si>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</si>
  <si>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</si>
  <si>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</si>
  <si>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</si>
  <si>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</si>
  <si>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</si>
  <si>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</si>
  <si>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</si>
  <si>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</si>
  <si>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</si>
  <si>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</si>
  <si>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</si>
  <si>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</si>
  <si>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</si>
  <si>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</si>
  <si>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</si>
  <si>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</si>
  <si>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</si>
  <si>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</si>
  <si>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</si>
  <si>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</si>
  <si>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</si>
  <si>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</si>
  <si>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</si>
  <si>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</si>
  <si>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</si>
  <si>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</si>
  <si>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</si>
  <si>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</si>
  <si>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</si>
  <si>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</si>
  <si>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</si>
  <si>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</si>
  <si>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</si>
  <si>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</si>
  <si>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</si>
  <si>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</si>
  <si>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</si>
  <si>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</si>
  <si>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</si>
  <si>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</si>
  <si>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</si>
  <si>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</si>
  <si>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</si>
  <si>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</si>
  <si>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</si>
  <si>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</si>
  <si>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</si>
  <si>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</si>
  <si>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</si>
  <si>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</si>
  <si>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</si>
  <si>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</si>
  <si>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</si>
  <si>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</si>
  <si>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</si>
  <si>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</si>
  <si>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</si>
  <si>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</si>
  <si>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</si>
  <si>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</si>
  <si>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</si>
  <si>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</si>
  <si>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</si>
  <si>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</si>
  <si>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</si>
  <si>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</si>
  <si>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</si>
  <si>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</si>
  <si>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</si>
  <si>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</si>
  <si>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</si>
  <si>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</si>
  <si>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</si>
  <si>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</si>
  <si>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</si>
  <si>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</si>
  <si>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</si>
  <si>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</si>
  <si>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</si>
  <si>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</si>
  <si>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</si>
  <si>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</si>
  <si>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</si>
  <si>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</si>
  <si>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</si>
  <si>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</si>
  <si>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</si>
  <si>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</si>
  <si>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</si>
  <si>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</si>
  <si>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</si>
  <si>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</si>
  <si>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</si>
  <si>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</si>
  <si>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</si>
  <si>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</si>
  <si>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</si>
  <si>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</si>
  <si>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</si>
  <si>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</si>
  <si>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</si>
  <si>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</si>
  <si>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</si>
  <si>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</si>
  <si>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</si>
  <si>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</si>
  <si>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</si>
  <si>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</si>
  <si>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</si>
  <si>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</si>
  <si>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</si>
  <si>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</si>
  <si>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</si>
  <si>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</si>
  <si>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</si>
  <si>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</si>
  <si>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</si>
  <si>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</si>
  <si>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</si>
  <si>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</si>
  <si>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</si>
  <si>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</si>
  <si>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</si>
  <si>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</si>
  <si>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</si>
  <si>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</si>
  <si>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</si>
  <si>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</si>
  <si>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</si>
  <si>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</si>
  <si>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</si>
  <si>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</si>
  <si>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</si>
  <si>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</si>
  <si>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</si>
  <si>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</si>
  <si>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</si>
  <si>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</si>
  <si>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</si>
  <si>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</si>
  <si>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</si>
  <si>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</si>
  <si>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</si>
  <si>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</si>
  <si>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</si>
  <si>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</si>
  <si>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</si>
  <si>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</si>
  <si>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</si>
  <si>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</si>
  <si>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</si>
  <si>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</si>
  <si>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</si>
  <si>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</si>
  <si>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</si>
  <si>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</si>
  <si>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</si>
  <si>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</si>
  <si>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</si>
  <si>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</si>
  <si>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</si>
  <si>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</si>
  <si>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</si>
  <si>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</si>
  <si>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</si>
  <si>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</si>
  <si>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</si>
  <si>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</si>
  <si>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</si>
  <si>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</si>
  <si>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</si>
  <si>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</si>
  <si>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</si>
  <si>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</si>
  <si>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</si>
  <si>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</si>
  <si>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</si>
  <si>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</si>
  <si>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</si>
  <si>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</si>
  <si>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</si>
  <si>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</si>
  <si>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</si>
  <si>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</si>
  <si>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</si>
  <si>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</si>
  <si>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</si>
  <si>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</si>
  <si>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</si>
  <si>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</si>
  <si>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</si>
  <si>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</si>
  <si>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</si>
  <si>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</si>
  <si>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</si>
  <si>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</si>
  <si>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</si>
  <si>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</si>
  <si>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</si>
  <si>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</si>
  <si>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</si>
  <si>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</si>
  <si>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</si>
  <si>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</si>
  <si>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</si>
  <si>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</si>
  <si>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</si>
  <si>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</si>
  <si>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</si>
  <si>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</si>
  <si>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</si>
  <si>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</si>
  <si>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</si>
  <si>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</si>
  <si>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</si>
  <si>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</si>
  <si>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</si>
  <si>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</si>
  <si>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</si>
  <si>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</si>
  <si>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</si>
  <si>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</si>
  <si>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</si>
  <si>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</si>
  <si>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</si>
  <si>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</si>
  <si>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</si>
  <si>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</si>
  <si>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</si>
  <si>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</si>
  <si>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</si>
  <si>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</si>
  <si>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</si>
  <si>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</si>
  <si>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</si>
  <si>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</si>
  <si>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</si>
  <si>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</si>
  <si>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</si>
  <si>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</si>
  <si>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</si>
  <si>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</si>
  <si>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</si>
  <si>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</si>
  <si>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</si>
  <si>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</si>
  <si>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</si>
  <si>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</si>
  <si>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</si>
  <si>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</si>
  <si>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</si>
  <si>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</si>
  <si>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</si>
  <si>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</si>
  <si>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</si>
  <si>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</si>
  <si>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</si>
  <si>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</si>
  <si>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</si>
  <si>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</si>
  <si>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</si>
  <si>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</si>
  <si>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</si>
  <si>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</si>
  <si>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</si>
  <si>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</si>
  <si>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</si>
  <si>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</si>
  <si>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</si>
  <si>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</si>
  <si>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</si>
  <si>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</si>
  <si>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</si>
  <si>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</si>
  <si>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</si>
  <si>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</si>
  <si>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</si>
  <si>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</si>
  <si>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</si>
  <si>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</si>
  <si>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</si>
  <si>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</si>
  <si>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</si>
  <si>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</si>
  <si>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</si>
  <si>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</si>
  <si>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</si>
  <si>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</si>
  <si>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</si>
  <si>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</si>
  <si>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</si>
  <si>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</si>
  <si>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</si>
  <si>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</si>
  <si>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</si>
  <si>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</si>
  <si>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</si>
  <si>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</si>
  <si>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</si>
  <si>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</si>
  <si>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</si>
  <si>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</si>
  <si>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</si>
  <si>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</si>
  <si>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</si>
  <si>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</si>
  <si>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</si>
  <si>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</si>
  <si>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</si>
  <si>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</si>
  <si>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</si>
  <si>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</si>
  <si>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</si>
  <si>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</si>
  <si>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</si>
  <si>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</si>
  <si>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</si>
  <si>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</si>
  <si>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</si>
  <si>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</si>
  <si>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</si>
  <si>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</si>
  <si>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</si>
  <si>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</si>
  <si>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</si>
  <si>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</si>
  <si>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</si>
  <si>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</si>
  <si>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</si>
  <si>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</si>
  <si>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</si>
  <si>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</si>
  <si>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</si>
  <si>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</si>
  <si>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</si>
  <si>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</si>
  <si>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</si>
  <si>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</si>
  <si>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</si>
  <si>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</si>
  <si>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</si>
  <si>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</si>
  <si>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</si>
  <si>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</si>
  <si>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</si>
  <si>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</si>
  <si>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</si>
  <si>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</si>
  <si>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</si>
  <si>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</si>
  <si>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</si>
  <si>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</si>
  <si>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</si>
  <si>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</si>
  <si>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</si>
  <si>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</si>
  <si>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</si>
  <si>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</si>
  <si>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</si>
  <si>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</si>
  <si>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</si>
  <si>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</si>
  <si>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</si>
  <si>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</si>
  <si>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</si>
  <si>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</si>
  <si>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</si>
  <si>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</si>
  <si>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</si>
  <si>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</si>
  <si>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</si>
  <si>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</si>
  <si>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</si>
  <si>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</si>
  <si>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</si>
  <si>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</si>
  <si>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</si>
  <si>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</si>
  <si>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</si>
  <si>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</si>
  <si>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</si>
  <si>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</si>
  <si>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</si>
  <si>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</si>
  <si>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</si>
  <si>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</si>
  <si>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</si>
  <si>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</si>
  <si>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</si>
  <si>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</si>
  <si>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</si>
  <si>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</si>
  <si>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</si>
  <si>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</si>
  <si>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</si>
  <si>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</si>
  <si>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</si>
  <si>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</si>
  <si>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</si>
  <si>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</si>
  <si>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</si>
  <si>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</si>
  <si>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</si>
  <si>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</si>
  <si>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</si>
  <si>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</si>
  <si>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</si>
  <si>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</si>
  <si>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</si>
  <si>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</si>
  <si>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</si>
  <si>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</si>
  <si>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</si>
  <si>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</si>
  <si>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</si>
  <si>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</si>
  <si>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</si>
  <si>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</si>
  <si>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</si>
  <si>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</si>
  <si>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</si>
  <si>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</si>
  <si>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</si>
  <si>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</si>
  <si>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</si>
  <si>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</si>
  <si>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</si>
  <si>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</si>
  <si>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</si>
  <si>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</si>
  <si>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</si>
  <si>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</si>
  <si>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</si>
  <si>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</si>
  <si>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</si>
  <si>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</si>
  <si>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</si>
  <si>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</si>
  <si>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</si>
  <si>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</si>
  <si>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</si>
  <si>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</si>
  <si>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</si>
  <si>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</si>
  <si>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</si>
  <si>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</si>
  <si>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</si>
  <si>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</si>
  <si>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</si>
  <si>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</si>
  <si>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</si>
  <si>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</si>
  <si>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</si>
  <si>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</si>
  <si>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</si>
  <si>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</si>
  <si>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</si>
  <si>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</si>
  <si>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</si>
  <si>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</si>
  <si>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</si>
  <si>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</si>
  <si>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</si>
  <si>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</si>
  <si>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</si>
  <si>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</si>
  <si>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</si>
  <si>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</si>
  <si>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</si>
  <si>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</si>
  <si>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</si>
  <si>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</si>
  <si>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</si>
  <si>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</si>
  <si>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</si>
  <si>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</si>
  <si>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</si>
  <si>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</si>
  <si>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</si>
  <si>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</si>
  <si>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</si>
  <si>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</si>
  <si>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</si>
  <si>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</si>
  <si>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</si>
  <si>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</si>
  <si>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</si>
  <si>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</si>
  <si>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</si>
  <si>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</si>
  <si>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</si>
  <si>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</si>
  <si>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</si>
  <si>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</si>
  <si>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</si>
  <si>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</si>
  <si>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</si>
  <si>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</si>
  <si>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</si>
  <si>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</si>
  <si>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</si>
  <si>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</si>
  <si>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</si>
  <si>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</si>
  <si>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</si>
  <si>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</si>
  <si>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</si>
  <si>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</si>
  <si>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</si>
  <si>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</si>
  <si>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</si>
  <si>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</si>
  <si>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</si>
  <si>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</si>
  <si>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</si>
  <si>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</si>
  <si>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</si>
  <si>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</si>
  <si>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</si>
  <si>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</si>
  <si>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</si>
  <si>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</si>
  <si>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</si>
  <si>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</si>
  <si>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</si>
  <si>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</si>
  <si>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</si>
  <si>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</si>
  <si>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</si>
  <si>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</si>
  <si>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</si>
  <si>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</si>
  <si>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</si>
  <si>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</si>
  <si>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</si>
  <si>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</si>
  <si>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</si>
  <si>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</si>
  <si>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</si>
  <si>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</si>
  <si>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</si>
  <si>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</si>
  <si>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</si>
  <si>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</si>
  <si>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</si>
  <si>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</si>
  <si>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</si>
  <si>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</si>
  <si>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</si>
  <si>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</si>
  <si>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</si>
  <si>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</si>
  <si>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</si>
  <si>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</si>
  <si>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</si>
  <si>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</si>
  <si>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</si>
  <si>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</si>
  <si>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</si>
  <si>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</si>
  <si>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</si>
  <si>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</si>
  <si>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</si>
  <si>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</si>
  <si>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</si>
  <si>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</si>
  <si>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</si>
  <si>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</si>
  <si>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</si>
  <si>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</si>
  <si>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</si>
  <si>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</si>
  <si>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</si>
  <si>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</si>
  <si>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</si>
  <si>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</si>
  <si>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</si>
  <si>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</si>
  <si>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</si>
  <si>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</si>
  <si>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</si>
  <si>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</si>
  <si>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</si>
  <si>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</si>
  <si>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</si>
  <si>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</si>
  <si>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</si>
  <si>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</si>
  <si>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</si>
  <si>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</si>
  <si>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</si>
  <si>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</si>
  <si>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</si>
  <si>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</si>
  <si>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</si>
  <si>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</si>
  <si>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</si>
  <si>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</si>
  <si>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</si>
  <si>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</si>
  <si>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</si>
  <si>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</si>
  <si>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</si>
  <si>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</si>
  <si>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</si>
  <si>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</si>
  <si>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</si>
  <si>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</si>
  <si>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</si>
  <si>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</si>
  <si>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</si>
  <si>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</si>
  <si>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</si>
  <si>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</si>
  <si>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</si>
  <si>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</si>
  <si>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</si>
  <si>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</si>
  <si>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</si>
  <si>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</si>
  <si>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</si>
  <si>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</si>
  <si>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</si>
  <si>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</si>
  <si>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</si>
  <si>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</si>
  <si>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</si>
  <si>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</si>
  <si>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</si>
  <si>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</si>
  <si>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</si>
  <si>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</si>
  <si>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</si>
  <si>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</si>
  <si>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</si>
  <si>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</si>
  <si>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</si>
  <si>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</si>
  <si>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</si>
  <si>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</si>
  <si>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</si>
  <si>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</si>
  <si>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</si>
  <si>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</si>
  <si>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</si>
  <si>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</si>
  <si>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</si>
  <si>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</si>
  <si>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</si>
  <si>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</si>
  <si>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</si>
  <si>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</si>
  <si>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</si>
  <si>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</si>
  <si>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</si>
  <si>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</si>
  <si>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</si>
  <si>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</si>
  <si>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</si>
  <si>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</si>
  <si>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</si>
  <si>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</si>
  <si>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</si>
  <si>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</si>
  <si>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</si>
  <si>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</si>
  <si>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</si>
  <si>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</si>
  <si>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</si>
  <si>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</si>
  <si>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</si>
  <si>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</si>
  <si>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</si>
  <si>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</si>
  <si>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</si>
  <si>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</si>
  <si>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</si>
  <si>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</si>
  <si>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</si>
  <si>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</si>
  <si>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</si>
  <si>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</si>
  <si>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</si>
  <si>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</si>
  <si>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</si>
  <si>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</si>
  <si>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</si>
  <si>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</si>
  <si>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</si>
  <si>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</si>
  <si>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</si>
  <si>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</si>
  <si>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</si>
  <si>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</si>
  <si>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</si>
  <si>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</si>
  <si>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</si>
  <si>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</si>
  <si>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</si>
  <si>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</si>
  <si>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</si>
  <si>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</si>
  <si>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</si>
  <si>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</si>
  <si>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</si>
  <si>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</si>
  <si>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</si>
  <si>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</si>
  <si>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</si>
  <si>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</si>
  <si>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</si>
  <si>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</si>
  <si>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</si>
  <si>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</si>
  <si>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</si>
  <si>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</si>
  <si>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</si>
  <si>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</si>
  <si>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</si>
  <si>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</si>
  <si>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</si>
  <si>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</si>
  <si>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</si>
  <si>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</si>
  <si>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</si>
  <si>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</si>
  <si>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</si>
  <si>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</si>
  <si>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</si>
  <si>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</si>
  <si>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</si>
  <si>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</si>
  <si>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</si>
  <si>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</si>
  <si>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</si>
  <si>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</si>
  <si>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</si>
  <si>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</si>
  <si>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</si>
  <si>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</si>
  <si>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</si>
  <si>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</si>
  <si>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</si>
  <si>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</si>
  <si>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</si>
  <si>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</si>
  <si>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</si>
  <si>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</si>
  <si>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</si>
  <si>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</si>
  <si>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</si>
  <si>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</si>
  <si>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</si>
  <si>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</si>
  <si>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</si>
  <si>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</si>
  <si>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</si>
  <si>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</si>
  <si>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</si>
  <si>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</si>
  <si>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</si>
  <si>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</si>
  <si>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</si>
  <si>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</si>
  <si>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</si>
  <si>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</si>
  <si>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</si>
  <si>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</si>
  <si>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</si>
  <si>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</si>
  <si>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</si>
  <si>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</si>
  <si>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</si>
  <si>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</si>
  <si>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</si>
  <si>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</si>
  <si>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</si>
  <si>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</si>
  <si>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</si>
  <si>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</si>
  <si>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</si>
  <si>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</si>
  <si>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</si>
  <si>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</si>
  <si>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</si>
  <si>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</si>
  <si>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</si>
  <si>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</si>
  <si>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</si>
  <si>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</si>
  <si>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</si>
  <si>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</si>
  <si>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</si>
  <si>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</si>
  <si>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</si>
  <si>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</si>
  <si>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</si>
  <si>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</si>
  <si>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</si>
  <si>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</si>
  <si>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</si>
  <si>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</si>
  <si>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</si>
  <si>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</si>
  <si>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</si>
  <si>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</si>
  <si>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</si>
  <si>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</si>
  <si>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</si>
  <si>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</si>
  <si>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</si>
  <si>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</si>
  <si>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</si>
  <si>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</si>
  <si>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</si>
  <si>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</si>
  <si>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</si>
  <si>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</si>
  <si>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</si>
  <si>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</si>
  <si>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</si>
  <si>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</si>
  <si>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</si>
  <si>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</si>
  <si>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</si>
  <si>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</si>
  <si>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</si>
  <si>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</si>
  <si>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</si>
  <si>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</si>
  <si>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</si>
  <si>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</si>
  <si>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</si>
  <si>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</si>
  <si>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</si>
  <si>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</si>
  <si>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</si>
  <si>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</si>
  <si>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</si>
  <si>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</si>
  <si>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</si>
  <si>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</si>
  <si>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</si>
  <si>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</si>
  <si>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</si>
  <si>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</si>
  <si>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</si>
  <si>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</si>
  <si>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</si>
  <si>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</si>
  <si>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</si>
  <si>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</si>
  <si>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</si>
  <si>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</si>
  <si>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</si>
  <si>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</si>
  <si>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</si>
  <si>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</si>
  <si>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</si>
  <si>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</si>
  <si>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</si>
  <si>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</si>
  <si>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</si>
  <si>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</si>
  <si>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</si>
  <si>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</si>
  <si>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</si>
  <si>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</si>
  <si>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</si>
  <si>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</si>
  <si>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</si>
  <si>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</si>
  <si>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</si>
  <si>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</si>
  <si>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</si>
  <si>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</si>
  <si>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</si>
  <si>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</si>
  <si>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</si>
  <si>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</si>
  <si>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</si>
  <si>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</si>
  <si>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</si>
  <si>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</si>
  <si>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</si>
  <si>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</si>
  <si>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</si>
  <si>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</si>
  <si>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</si>
  <si>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</si>
  <si>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</si>
  <si>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</si>
  <si>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</si>
  <si>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</si>
  <si>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</si>
  <si>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</si>
  <si>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</si>
  <si>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</si>
  <si>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</si>
  <si>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</si>
  <si>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</si>
  <si>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</si>
  <si>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</si>
  <si>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</si>
  <si>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</si>
  <si>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</si>
  <si>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</si>
  <si>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</si>
  <si>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</si>
  <si>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</si>
  <si>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</si>
  <si>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</si>
  <si>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</si>
  <si>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</si>
  <si>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</si>
  <si>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</si>
  <si>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</si>
  <si>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</si>
  <si>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</si>
  <si>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</si>
  <si>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</si>
  <si>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</si>
  <si>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</si>
  <si>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</si>
  <si>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</si>
  <si>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</si>
  <si>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</si>
  <si>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</si>
  <si>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</si>
  <si>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</si>
  <si>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</si>
  <si>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</si>
  <si>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</si>
  <si>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</si>
  <si>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</si>
  <si>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</si>
  <si>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</si>
  <si>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</si>
  <si>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</si>
  <si>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</si>
  <si>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</si>
  <si>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</si>
  <si>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</si>
  <si>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</si>
  <si>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</si>
  <si>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</si>
  <si>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</si>
  <si>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</si>
  <si>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</si>
  <si>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</si>
  <si>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</si>
  <si>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</si>
  <si>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</si>
  <si>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</si>
  <si>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</si>
  <si>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</si>
  <si>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</si>
  <si>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</si>
  <si>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</si>
  <si>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</si>
  <si>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</si>
  <si>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</si>
  <si>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</si>
  <si>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</si>
  <si>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</si>
  <si>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</si>
  <si>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</si>
  <si>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</si>
  <si>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</si>
  <si>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</si>
  <si>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</si>
  <si>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</si>
  <si>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</si>
  <si>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</si>
  <si>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</si>
  <si>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</si>
  <si>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</si>
  <si>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</si>
  <si>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</si>
  <si>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</si>
  <si>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</si>
  <si>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</si>
  <si>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</si>
  <si>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</si>
  <si>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</si>
  <si>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</si>
  <si>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</si>
  <si>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</si>
  <si>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</si>
  <si>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</si>
  <si>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</si>
  <si>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</si>
  <si>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</si>
  <si>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</si>
  <si>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</si>
  <si>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</si>
  <si>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</si>
  <si>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</si>
  <si>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</si>
  <si>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</si>
  <si>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</si>
  <si>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</si>
  <si>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</si>
  <si>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</si>
  <si>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</si>
  <si>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</si>
  <si>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</si>
  <si>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</si>
  <si>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</si>
  <si>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</si>
  <si>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</si>
  <si>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</si>
  <si>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</si>
  <si>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</si>
  <si>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</si>
  <si>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</si>
  <si>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</si>
  <si>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</si>
  <si>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</si>
  <si>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</si>
  <si>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</si>
  <si>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</si>
  <si>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</si>
  <si>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</si>
  <si>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</si>
  <si>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</si>
  <si>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</si>
  <si>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</si>
  <si>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</si>
  <si>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</si>
  <si>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</si>
  <si>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</si>
  <si>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</si>
  <si>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</si>
  <si>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</si>
  <si>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</si>
  <si>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</si>
  <si>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</si>
  <si>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</si>
  <si>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</si>
  <si>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</si>
  <si>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</si>
  <si>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</si>
  <si>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</si>
  <si>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</si>
  <si>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</si>
  <si>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</si>
  <si>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</si>
  <si>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</si>
  <si>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</si>
  <si>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</si>
  <si>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</si>
  <si>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</si>
  <si>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</si>
  <si>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</si>
  <si>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</si>
  <si>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</si>
  <si>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</si>
  <si>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</si>
  <si>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</si>
  <si>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</si>
  <si>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</si>
  <si>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</si>
  <si>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</si>
  <si>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</si>
  <si>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</si>
  <si>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</si>
  <si>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</si>
  <si>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</si>
  <si>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</si>
  <si>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</si>
  <si>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</si>
  <si>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</si>
  <si>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</si>
  <si>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</si>
  <si>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</si>
  <si>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</si>
  <si>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</si>
  <si>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</si>
  <si>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</si>
  <si>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</si>
  <si>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</si>
  <si>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</si>
  <si>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</si>
  <si>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</si>
  <si>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</si>
  <si>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</si>
  <si>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</si>
  <si>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</si>
  <si>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</si>
  <si>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</si>
  <si>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</si>
  <si>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</si>
  <si>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</si>
  <si>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</si>
  <si>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</si>
  <si>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</si>
  <si>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</si>
  <si>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</si>
  <si>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</si>
  <si>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</si>
  <si>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</si>
  <si>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</si>
  <si>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</si>
  <si>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</si>
  <si>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</si>
  <si>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</si>
  <si>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</si>
  <si>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</si>
  <si>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</si>
  <si>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</si>
  <si>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</si>
  <si>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</si>
  <si>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</si>
  <si>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</si>
  <si>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</si>
  <si>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</si>
  <si>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</si>
  <si>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</si>
  <si>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</si>
  <si>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</si>
  <si>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</si>
  <si>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</si>
  <si>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</si>
  <si>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</si>
  <si>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</si>
  <si>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</si>
  <si>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</si>
  <si>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</si>
  <si>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</si>
  <si>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</si>
  <si>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</si>
  <si>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</si>
  <si>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</si>
  <si>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</si>
  <si>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</si>
  <si>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</si>
  <si>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</si>
  <si>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</si>
  <si>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</si>
  <si>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</si>
  <si>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</si>
  <si>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</si>
  <si>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</si>
  <si>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</si>
  <si>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</si>
  <si>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</si>
  <si>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</si>
  <si>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</si>
  <si>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</si>
  <si>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</si>
  <si>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</si>
  <si>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</si>
  <si>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</si>
  <si>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</si>
  <si>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</si>
  <si>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</si>
  <si>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</si>
  <si>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</si>
  <si>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</si>
  <si>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</si>
  <si>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</si>
  <si>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</si>
  <si>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</si>
  <si>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</si>
  <si>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</si>
  <si>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</si>
  <si>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</si>
  <si>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</si>
  <si>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</si>
  <si>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</si>
  <si>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</si>
  <si>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</si>
  <si>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</si>
  <si>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</si>
  <si>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</si>
  <si>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</si>
  <si>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</si>
  <si>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</si>
  <si>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</si>
  <si>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</si>
  <si>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</si>
  <si>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</si>
  <si>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</si>
  <si>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</si>
  <si>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</si>
  <si>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</si>
  <si>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</si>
  <si>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</si>
  <si>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</si>
  <si>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</si>
  <si>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</si>
  <si>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</si>
  <si>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</si>
  <si>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</si>
  <si>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</si>
  <si>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</si>
  <si>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</si>
  <si>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</si>
  <si>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</si>
  <si>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</si>
  <si>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</si>
  <si>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</si>
  <si>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</si>
  <si>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</si>
  <si>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</si>
  <si>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</si>
  <si>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</si>
  <si>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</si>
  <si>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</si>
  <si>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</si>
  <si>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</si>
  <si>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</si>
  <si>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</si>
  <si>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</si>
  <si>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</si>
  <si>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</si>
  <si>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</si>
  <si>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</si>
  <si>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</si>
  <si>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</si>
  <si>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</si>
  <si>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</si>
  <si>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</si>
  <si>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</si>
  <si>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</si>
  <si>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</si>
  <si>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</si>
  <si>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</si>
  <si>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</si>
  <si>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</si>
  <si>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</si>
  <si>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</si>
  <si>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</si>
  <si>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</si>
  <si>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</si>
  <si>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</si>
  <si>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</si>
  <si>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</si>
  <si>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</si>
  <si>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</si>
  <si>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</si>
  <si>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</si>
  <si>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</si>
  <si>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</si>
  <si>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</si>
  <si>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</si>
  <si>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</si>
  <si>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</si>
  <si>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</si>
  <si>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</si>
  <si>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</si>
  <si>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</si>
  <si>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</si>
  <si>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</si>
  <si>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</si>
  <si>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</si>
  <si>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</si>
  <si>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</si>
  <si>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</si>
  <si>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</si>
  <si>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</si>
  <si>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</si>
  <si>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</si>
  <si>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</si>
  <si>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</si>
  <si>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</si>
  <si>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</si>
  <si>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</si>
  <si>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</si>
  <si>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</si>
  <si>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</si>
  <si>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</si>
  <si>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</si>
  <si>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</si>
  <si>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</si>
  <si>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</si>
  <si>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</si>
  <si>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</si>
  <si>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</si>
  <si>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</si>
  <si>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</si>
  <si>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</si>
  <si>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</si>
  <si>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</si>
  <si>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</si>
  <si>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</si>
  <si>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</si>
  <si>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</si>
  <si>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</si>
  <si>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</si>
  <si>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</si>
  <si>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</si>
  <si>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</si>
  <si>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</si>
  <si>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</si>
  <si>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</si>
  <si>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</si>
  <si>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</si>
  <si>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</si>
  <si>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</si>
  <si>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</si>
  <si>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</si>
  <si>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</si>
  <si>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</si>
  <si>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</si>
  <si>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</si>
  <si>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</si>
  <si>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</si>
  <si>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</si>
  <si>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</si>
  <si>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</si>
  <si>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</si>
  <si>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</si>
  <si>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</si>
  <si>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</si>
  <si>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</si>
  <si>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</si>
  <si>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</si>
  <si>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</si>
  <si>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</si>
  <si>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</si>
  <si>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</si>
  <si>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</si>
  <si>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</si>
  <si>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</si>
  <si>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</si>
  <si>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</si>
  <si>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</si>
  <si>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</si>
  <si>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</si>
  <si>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</si>
  <si>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</si>
  <si>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</si>
  <si>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</si>
  <si>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</si>
  <si>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</si>
  <si>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</si>
  <si>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</si>
  <si>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</si>
  <si>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</si>
  <si>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</si>
  <si>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</si>
  <si>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</si>
  <si>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</si>
  <si>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</si>
  <si>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</si>
  <si>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</si>
  <si>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</si>
  <si>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</si>
  <si>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</si>
  <si>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</si>
  <si>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</si>
  <si>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</si>
  <si>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</si>
  <si>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</si>
  <si>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</si>
  <si>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</si>
  <si>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</si>
  <si>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</si>
  <si>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</si>
  <si>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</si>
  <si>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</si>
  <si>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</si>
  <si>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</si>
  <si>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</si>
  <si>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</si>
  <si>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</si>
  <si>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</si>
  <si>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</si>
  <si>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</si>
  <si>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</si>
  <si>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</si>
  <si>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</si>
  <si>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</si>
  <si>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</si>
  <si>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</si>
  <si>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</si>
  <si>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</si>
  <si>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</si>
  <si>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</si>
  <si>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</si>
  <si>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</si>
  <si>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</si>
  <si>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</si>
  <si>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</si>
  <si>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</si>
  <si>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</si>
  <si>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</si>
  <si>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</si>
  <si>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</si>
  <si>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</si>
  <si>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</si>
  <si>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</si>
  <si>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</si>
  <si>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</si>
  <si>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</si>
  <si>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</si>
  <si>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</si>
  <si>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</si>
  <si>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</si>
  <si>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</si>
  <si>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</si>
  <si>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</si>
  <si>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</si>
  <si>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</si>
  <si>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</si>
  <si>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</si>
  <si>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</si>
  <si>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</si>
  <si>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</si>
  <si>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</si>
  <si>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</si>
  <si>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</si>
  <si>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</si>
  <si>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</si>
  <si>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</si>
  <si>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</si>
  <si>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</si>
  <si>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</si>
  <si>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</si>
  <si>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</si>
  <si>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</si>
  <si>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</si>
  <si>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</si>
  <si>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</si>
  <si>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</si>
  <si>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</si>
  <si>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</si>
  <si>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</si>
  <si>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</si>
  <si>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</si>
  <si>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</si>
  <si>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</si>
  <si>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</si>
  <si>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</si>
  <si>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</si>
  <si>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</si>
  <si>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</si>
  <si>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</si>
  <si>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</si>
  <si>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</si>
  <si>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</si>
  <si>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</si>
  <si>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</si>
  <si>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</si>
  <si>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</si>
  <si>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</si>
  <si>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</si>
  <si>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</si>
  <si>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</si>
  <si>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</si>
  <si>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</si>
  <si>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</si>
  <si>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</si>
  <si>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</si>
  <si>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</si>
  <si>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</si>
  <si>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</si>
  <si>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</si>
  <si>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</si>
  <si>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</si>
  <si>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</si>
  <si>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</si>
  <si>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</si>
  <si>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</si>
  <si>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</si>
  <si>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</si>
  <si>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</si>
  <si>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</si>
  <si>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</si>
  <si>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</si>
  <si>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</si>
  <si>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</si>
  <si>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</si>
  <si>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</si>
  <si>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</si>
  <si>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</si>
  <si>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</si>
  <si>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</si>
  <si>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</si>
  <si>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</si>
  <si>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</si>
  <si>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</si>
  <si>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</si>
  <si>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</si>
  <si>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</si>
  <si>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</si>
  <si>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</si>
  <si>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</si>
  <si>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</si>
  <si>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</si>
  <si>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</si>
  <si>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</si>
  <si>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</si>
  <si>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</si>
  <si>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</si>
  <si>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</si>
  <si>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</si>
  <si>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</si>
  <si>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</si>
  <si>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</si>
  <si>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</si>
  <si>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</si>
  <si>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</si>
  <si>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</si>
  <si>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</si>
  <si>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</si>
  <si>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</si>
  <si>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</si>
  <si>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</si>
  <si>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</si>
  <si>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</si>
  <si>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</si>
  <si>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</si>
  <si>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</si>
  <si>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</si>
  <si>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</si>
  <si>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</si>
  <si>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</si>
  <si>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</si>
  <si>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</si>
  <si>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</si>
  <si>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</si>
  <si>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</si>
  <si>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</si>
  <si>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</si>
  <si>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</si>
  <si>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</si>
  <si>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</si>
  <si>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</si>
  <si>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</si>
  <si>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</si>
  <si>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</si>
  <si>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</si>
  <si>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</si>
  <si>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</si>
  <si>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</si>
  <si>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</si>
  <si>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</si>
  <si>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</si>
  <si>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</si>
  <si>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</si>
  <si>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</si>
  <si>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</si>
  <si>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</si>
  <si>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</si>
  <si>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</si>
  <si>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</si>
  <si>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</si>
  <si>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</si>
  <si>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</si>
  <si>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</si>
  <si>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</si>
  <si>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</si>
  <si>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</si>
  <si>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</si>
  <si>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</si>
  <si>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</si>
  <si>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</si>
  <si>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</si>
  <si>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</si>
  <si>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</si>
  <si>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</si>
  <si>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</si>
  <si>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</si>
  <si>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</si>
  <si>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</si>
  <si>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</si>
  <si>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</si>
  <si>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</si>
  <si>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</si>
  <si>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</si>
  <si>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</si>
  <si>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</si>
  <si>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</si>
  <si>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</si>
  <si>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</si>
  <si>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</si>
  <si>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</si>
  <si>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</si>
  <si>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</si>
  <si>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</si>
  <si>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</si>
  <si>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</si>
  <si>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</si>
  <si>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</si>
  <si>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</si>
  <si>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</si>
  <si>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</si>
  <si>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</si>
  <si>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</si>
  <si>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</si>
  <si>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</si>
  <si>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</si>
  <si>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</si>
  <si>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</si>
  <si>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</si>
  <si>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</si>
  <si>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</si>
  <si>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</si>
  <si>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</si>
  <si>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</si>
  <si>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</si>
  <si>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</si>
  <si>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</si>
  <si>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</si>
  <si>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</si>
  <si>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</si>
  <si>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</si>
  <si>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</si>
  <si>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</si>
  <si>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</si>
  <si>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</si>
  <si>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</si>
  <si>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</si>
  <si>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</si>
  <si>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</si>
  <si>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</si>
  <si>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</si>
  <si>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</si>
  <si>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</si>
  <si>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</si>
  <si>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</si>
  <si>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</si>
  <si>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</si>
  <si>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</si>
  <si>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</si>
  <si>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</si>
  <si>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</si>
  <si>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</si>
  <si>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</si>
  <si>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</si>
  <si>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</si>
  <si>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</si>
  <si>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</si>
  <si>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</si>
  <si>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</si>
  <si>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</si>
  <si>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</si>
  <si>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</si>
  <si>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</si>
  <si>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</si>
  <si>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</si>
  <si>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</si>
  <si>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</si>
  <si>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</si>
  <si>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</si>
  <si>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</si>
  <si>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</si>
  <si>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</si>
  <si>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</si>
  <si>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</si>
  <si>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</si>
  <si>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</si>
  <si>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</si>
  <si>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</si>
  <si>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</si>
  <si>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</si>
  <si>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</si>
  <si>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</si>
  <si>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</si>
  <si>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</si>
  <si>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</si>
  <si>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</si>
  <si>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</si>
  <si>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</si>
  <si>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</si>
  <si>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</si>
  <si>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</si>
  <si>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</si>
  <si>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</si>
  <si>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</si>
  <si>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</si>
  <si>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</si>
  <si>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</si>
  <si>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</si>
  <si>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</si>
  <si>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</si>
  <si>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</si>
  <si>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</si>
  <si>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</si>
  <si>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</si>
  <si>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</si>
  <si>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</si>
  <si>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</si>
  <si>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</si>
  <si>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</si>
  <si>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</si>
  <si>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</si>
  <si>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</si>
  <si>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</si>
  <si>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</si>
  <si>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</si>
  <si>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</si>
  <si>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</si>
  <si>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</si>
  <si>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</si>
  <si>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</si>
  <si>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</si>
  <si>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</si>
  <si>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</si>
  <si>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</si>
  <si>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</si>
  <si>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</si>
  <si>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</si>
  <si>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</si>
  <si>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</si>
  <si>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</si>
  <si>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</si>
  <si>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</si>
  <si>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</si>
  <si>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</si>
  <si>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</si>
  <si>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</si>
  <si>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</si>
  <si>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</si>
  <si>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</si>
  <si>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</si>
  <si>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</si>
  <si>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</si>
  <si>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</si>
  <si>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</si>
  <si>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</si>
  <si>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</si>
  <si>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</si>
  <si>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</si>
  <si>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</si>
  <si>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</si>
  <si>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</si>
  <si>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</si>
  <si>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</si>
  <si>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</si>
  <si>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</si>
  <si>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</si>
  <si>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</si>
  <si>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</si>
  <si>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</si>
  <si>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</si>
  <si>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</si>
  <si>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</si>
  <si>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</si>
  <si>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</si>
  <si>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</si>
  <si>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</si>
  <si>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</si>
  <si>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</si>
  <si>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</si>
  <si>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</si>
  <si>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</si>
  <si>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</si>
  <si>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</si>
  <si>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</si>
  <si>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</si>
  <si>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</si>
  <si>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</si>
  <si>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</si>
  <si>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</si>
  <si>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</si>
  <si>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</si>
  <si>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</si>
  <si>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</si>
  <si>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</si>
  <si>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</si>
  <si>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</si>
  <si>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</si>
  <si>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</si>
  <si>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</si>
  <si>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</si>
  <si>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</si>
  <si>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</si>
  <si>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</si>
  <si>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</si>
  <si>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</si>
  <si>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</si>
  <si>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</si>
  <si>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</si>
  <si>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</si>
  <si>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</si>
  <si>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</si>
  <si>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</si>
  <si>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</si>
  <si>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</si>
  <si>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</si>
  <si>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</si>
  <si>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</si>
  <si>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</si>
  <si>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</si>
  <si>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</si>
  <si>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</si>
  <si>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</si>
  <si>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</si>
  <si>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</si>
  <si>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</si>
  <si>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</si>
  <si>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</si>
  <si>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</si>
  <si>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</si>
  <si>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</si>
  <si>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</si>
  <si>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</si>
  <si>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</si>
  <si>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</si>
  <si>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</si>
  <si>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</si>
  <si>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</si>
  <si>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</si>
  <si>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</si>
  <si>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</si>
  <si>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</si>
  <si>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</si>
  <si>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</si>
  <si>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</si>
  <si>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</si>
  <si>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</si>
  <si>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</si>
  <si>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</si>
  <si>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</si>
  <si>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</si>
  <si>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</si>
  <si>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</si>
  <si>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</si>
  <si>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</si>
  <si>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</si>
  <si>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</si>
  <si>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</si>
  <si>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</si>
  <si>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</si>
  <si>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</si>
  <si>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</si>
  <si>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</si>
  <si>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</si>
  <si>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</si>
  <si>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</si>
  <si>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</si>
  <si>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</si>
  <si>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</si>
  <si>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</si>
  <si>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</si>
  <si>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</si>
  <si>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</si>
  <si>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</si>
  <si>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</si>
  <si>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</si>
  <si>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</si>
  <si>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</si>
  <si>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</si>
  <si>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</si>
  <si>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</si>
  <si>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</si>
  <si>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</si>
  <si>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</si>
  <si>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</si>
  <si>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</si>
  <si>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</si>
  <si>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</si>
  <si>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</si>
  <si>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</si>
  <si>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</si>
  <si>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</si>
  <si>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</si>
  <si>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</si>
  <si>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</si>
  <si>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</si>
  <si>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</si>
  <si>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</si>
  <si>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</si>
  <si>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</si>
  <si>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</si>
  <si>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</si>
  <si>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</si>
  <si>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</si>
  <si>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</si>
  <si>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</si>
  <si>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</si>
  <si>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</si>
  <si>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</si>
  <si>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</si>
  <si>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</si>
  <si>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</si>
  <si>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</si>
  <si>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</si>
  <si>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</si>
  <si>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</si>
  <si>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</si>
  <si>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</si>
  <si>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</si>
  <si>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</si>
  <si>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</si>
  <si>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</si>
  <si>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</si>
  <si>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</si>
  <si>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</si>
  <si>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</si>
  <si>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</si>
  <si>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</si>
  <si>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</si>
  <si>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</si>
  <si>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</si>
  <si>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</si>
  <si>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</si>
  <si>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</si>
  <si>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</si>
  <si>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</si>
  <si>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</si>
  <si>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</si>
  <si>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</si>
  <si>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</si>
  <si>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</si>
  <si>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</si>
  <si>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</si>
  <si>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</si>
  <si>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</si>
  <si>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</si>
  <si>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</si>
  <si>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</si>
  <si>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</si>
  <si>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</si>
  <si>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</si>
  <si>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</si>
  <si>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</si>
  <si>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</si>
  <si>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</si>
  <si>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</si>
  <si>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</si>
  <si>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</si>
  <si>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</si>
  <si>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</si>
  <si>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</si>
  <si>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</si>
  <si>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</si>
  <si>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</si>
  <si>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</si>
  <si>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</si>
  <si>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</si>
  <si>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</si>
  <si>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</si>
  <si>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</si>
  <si>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</si>
  <si>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</si>
  <si>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</si>
  <si>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</si>
  <si>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</si>
  <si>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</si>
  <si>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</si>
  <si>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</si>
  <si>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</si>
  <si>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</si>
  <si>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</si>
  <si>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</si>
  <si>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</si>
  <si>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</si>
  <si>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</si>
  <si>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</si>
  <si>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</si>
  <si>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</si>
  <si>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</si>
  <si>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</si>
  <si>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</si>
  <si>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</si>
  <si>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</si>
  <si>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</si>
  <si>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</si>
  <si>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</si>
  <si>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</si>
  <si>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</si>
  <si>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</si>
  <si>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</si>
  <si>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</si>
  <si>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</si>
  <si>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</si>
  <si>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</si>
  <si>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</si>
  <si>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</si>
  <si>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</si>
  <si>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</si>
  <si>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</si>
  <si>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</si>
  <si>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</si>
  <si>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</si>
  <si>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</si>
  <si>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</si>
  <si>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</si>
  <si>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</si>
  <si>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</si>
  <si>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</si>
  <si>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</si>
  <si>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</si>
  <si>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</si>
  <si>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</si>
  <si>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</si>
  <si>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</si>
  <si>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</si>
  <si>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</si>
  <si>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</si>
  <si>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</si>
  <si>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</si>
  <si>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</si>
  <si>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</si>
  <si>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</si>
  <si>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</si>
  <si>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</si>
  <si>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</si>
  <si>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</si>
  <si>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</si>
  <si>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</si>
  <si>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</si>
  <si>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</si>
  <si>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</si>
  <si>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</si>
  <si>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</si>
  <si>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</si>
  <si>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</si>
  <si>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2021-25-10000987</t>
  </si>
  <si>
    <t>25-18-2011-152</t>
  </si>
  <si>
    <t xml:space="preserve">ICBF-Instituto Colombiano de Bienestar Familiar
Cecilia De la Fuente de Lleras 
</t>
  </si>
  <si>
    <t>PRESTAR EL SERVICIO CENTROS DE DESARROLLO INFANTIL – CDI – DE CONFORMIDAD POR EL ICBF, EN ARMONÍA CON LA POLÍTICA DE ESTADO PARA EL DESARROLLO INTEGRAL DE LA PRIMERA INFANCIA DE CERO A SIEMPRE.</t>
  </si>
  <si>
    <t>25-18-2012-0196</t>
  </si>
  <si>
    <t>25-18-2012-908</t>
  </si>
  <si>
    <t>25-18-2014-647</t>
  </si>
  <si>
    <t>25-18-2016-195</t>
  </si>
  <si>
    <t>25-18-2016-1120</t>
  </si>
  <si>
    <t>25-18-2017-802</t>
  </si>
  <si>
    <t>25-18-2018-506</t>
  </si>
  <si>
    <t>25-18-2019-221</t>
  </si>
  <si>
    <t>25182282020</t>
  </si>
  <si>
    <t>LUISA FERNANDA AREVALO QUIJANO</t>
  </si>
  <si>
    <t>CALLE 5 N º 19-79 BARRIO EL RECREO</t>
  </si>
  <si>
    <t>h.i.castilloencantadolamesacundi@hotmail.com</t>
  </si>
  <si>
    <t>3118536179      FIJO 8472213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</si>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</sst>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01F1E"/>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31" fillId="0" borderId="0" xfId="0" applyNumberFormat="1" applyFont="1"/>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P24" sqref="P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516</v>
      </c>
      <c r="I15" s="32" t="s">
        <v>2624</v>
      </c>
      <c r="J15" s="108" t="s">
        <v>2626</v>
      </c>
      <c r="L15" s="210" t="s">
        <v>8</v>
      </c>
      <c r="M15" s="210"/>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3">
      <c r="A20" s="9"/>
      <c r="B20" s="109">
        <v>800219437</v>
      </c>
      <c r="C20" s="5"/>
      <c r="D20" s="73"/>
      <c r="E20" s="5"/>
      <c r="F20" s="5"/>
      <c r="G20" s="5"/>
      <c r="H20" s="187"/>
      <c r="I20" s="148" t="s">
        <v>516</v>
      </c>
      <c r="J20" s="149" t="s">
        <v>564</v>
      </c>
      <c r="K20" s="176">
        <v>511333966</v>
      </c>
      <c r="L20" s="151">
        <v>44197</v>
      </c>
      <c r="M20" s="151">
        <v>44561</v>
      </c>
      <c r="N20" s="134">
        <f>+(M20-L20)/30</f>
        <v>12.133333333333333</v>
      </c>
      <c r="O20" s="137"/>
      <c r="U20" s="133"/>
      <c r="V20" s="105">
        <f ca="1">NOW()</f>
        <v>44188.911719675925</v>
      </c>
      <c r="W20" s="105">
        <f ca="1">NOW()</f>
        <v>44188.911719675925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e">
        <f>VLOOKUP(B20,EAS!A2:B1439,2,0)</f>
        <v>#N/A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2693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8" t="s">
        <v>2678</v>
      </c>
      <c r="C48" s="111" t="s">
        <v>31</v>
      </c>
      <c r="D48" s="110" t="s">
        <v>2677</v>
      </c>
      <c r="E48" s="144">
        <v>40575</v>
      </c>
      <c r="F48" s="144">
        <v>40908</v>
      </c>
      <c r="G48" s="159">
        <f>IF(AND(E48&lt;&gt;"",F48&lt;&gt;""),((F48-E48)/30),"")</f>
        <v>11.1</v>
      </c>
      <c r="H48" s="113" t="s">
        <v>2679</v>
      </c>
      <c r="I48" s="112" t="s">
        <v>516</v>
      </c>
      <c r="J48" s="112" t="s">
        <v>564</v>
      </c>
      <c r="K48" s="122">
        <v>173110613</v>
      </c>
      <c r="L48" s="114"/>
      <c r="M48" s="116"/>
      <c r="N48" s="114" t="s">
        <v>1151</v>
      </c>
      <c r="O48" s="114" t="s">
        <v>26</v>
      </c>
      <c r="P48" s="78"/>
    </row>
    <row r="49" spans="1:16" s="6" customFormat="1" ht="24.75" customHeight="1" x14ac:dyDescent="0.25">
      <c r="A49" s="142">
        <v>2</v>
      </c>
      <c r="B49" s="118" t="s">
        <v>2678</v>
      </c>
      <c r="C49" s="111" t="s">
        <v>31</v>
      </c>
      <c r="D49" s="110" t="s">
        <v>2680</v>
      </c>
      <c r="E49" s="144">
        <v>40940</v>
      </c>
      <c r="F49" s="144">
        <v>41274</v>
      </c>
      <c r="G49" s="159">
        <f t="shared" ref="G49:G50" si="2">IF(AND(E49&lt;&gt;"",F49&lt;&gt;""),((F49-E49)/30),"")</f>
        <v>11.133333333333333</v>
      </c>
      <c r="H49" s="121" t="s">
        <v>2679</v>
      </c>
      <c r="I49" s="120" t="s">
        <v>516</v>
      </c>
      <c r="J49" s="120" t="s">
        <v>564</v>
      </c>
      <c r="K49" s="115">
        <v>314355135</v>
      </c>
      <c r="L49" s="114"/>
      <c r="M49" s="116"/>
      <c r="N49" s="123" t="s">
        <v>1151</v>
      </c>
      <c r="O49" s="123" t="s">
        <v>26</v>
      </c>
      <c r="P49" s="78"/>
    </row>
    <row r="50" spans="1:16" s="6" customFormat="1" ht="24.75" customHeight="1" x14ac:dyDescent="0.25">
      <c r="A50" s="142">
        <v>3</v>
      </c>
      <c r="B50" s="118" t="s">
        <v>2678</v>
      </c>
      <c r="C50" s="123" t="s">
        <v>31</v>
      </c>
      <c r="D50" s="110" t="s">
        <v>2681</v>
      </c>
      <c r="E50" s="144">
        <v>41275</v>
      </c>
      <c r="F50" s="144">
        <v>42004</v>
      </c>
      <c r="G50" s="159">
        <f t="shared" si="2"/>
        <v>24.3</v>
      </c>
      <c r="H50" s="121" t="s">
        <v>2679</v>
      </c>
      <c r="I50" s="120" t="s">
        <v>516</v>
      </c>
      <c r="J50" s="120" t="s">
        <v>564</v>
      </c>
      <c r="K50" s="115">
        <v>742246227</v>
      </c>
      <c r="L50" s="114"/>
      <c r="M50" s="116"/>
      <c r="N50" s="114" t="s">
        <v>1151</v>
      </c>
      <c r="O50" s="114" t="s">
        <v>26</v>
      </c>
      <c r="P50" s="78"/>
    </row>
    <row r="51" spans="1:16" s="6" customFormat="1" ht="24.75" customHeight="1" outlineLevel="1" x14ac:dyDescent="0.25">
      <c r="A51" s="142">
        <v>4</v>
      </c>
      <c r="B51" s="118" t="s">
        <v>2678</v>
      </c>
      <c r="C51" s="111" t="s">
        <v>31</v>
      </c>
      <c r="D51" s="110" t="s">
        <v>2682</v>
      </c>
      <c r="E51" s="144">
        <v>42023</v>
      </c>
      <c r="F51" s="144">
        <v>42369</v>
      </c>
      <c r="G51" s="159">
        <f t="shared" ref="G51:G107" si="3">IF(AND(E51&lt;&gt;"",F51&lt;&gt;""),((F51-E51)/30),"")</f>
        <v>11.533333333333333</v>
      </c>
      <c r="H51" s="121" t="s">
        <v>2679</v>
      </c>
      <c r="I51" s="120" t="s">
        <v>516</v>
      </c>
      <c r="J51" s="120" t="s">
        <v>564</v>
      </c>
      <c r="K51" s="115">
        <v>394507010</v>
      </c>
      <c r="L51" s="114"/>
      <c r="M51" s="116"/>
      <c r="N51" s="123" t="s">
        <v>1151</v>
      </c>
      <c r="O51" s="123" t="s">
        <v>26</v>
      </c>
      <c r="P51" s="78"/>
    </row>
    <row r="52" spans="1:16" s="7" customFormat="1" ht="24.75" customHeight="1" outlineLevel="1" x14ac:dyDescent="0.25">
      <c r="A52" s="143">
        <v>5</v>
      </c>
      <c r="B52" s="118" t="s">
        <v>2678</v>
      </c>
      <c r="C52" s="123" t="s">
        <v>31</v>
      </c>
      <c r="D52" s="177" t="s">
        <v>2683</v>
      </c>
      <c r="E52" s="144">
        <v>42401</v>
      </c>
      <c r="F52" s="144">
        <v>42719</v>
      </c>
      <c r="G52" s="159">
        <f t="shared" si="3"/>
        <v>10.6</v>
      </c>
      <c r="H52" s="121" t="s">
        <v>2679</v>
      </c>
      <c r="I52" s="120" t="s">
        <v>516</v>
      </c>
      <c r="J52" s="120" t="s">
        <v>564</v>
      </c>
      <c r="K52" s="115">
        <v>338183681</v>
      </c>
      <c r="L52" s="114"/>
      <c r="M52" s="116"/>
      <c r="N52" s="123" t="s">
        <v>1151</v>
      </c>
      <c r="O52" s="123" t="s">
        <v>26</v>
      </c>
      <c r="P52" s="79"/>
    </row>
    <row r="53" spans="1:16" s="7" customFormat="1" ht="24.75" customHeight="1" outlineLevel="1" x14ac:dyDescent="0.25">
      <c r="A53" s="143">
        <v>6</v>
      </c>
      <c r="B53" s="118" t="s">
        <v>2678</v>
      </c>
      <c r="C53" s="111" t="s">
        <v>31</v>
      </c>
      <c r="D53" s="110" t="s">
        <v>2684</v>
      </c>
      <c r="E53" s="144">
        <v>42736</v>
      </c>
      <c r="F53" s="144">
        <v>43084</v>
      </c>
      <c r="G53" s="159">
        <f t="shared" si="3"/>
        <v>11.6</v>
      </c>
      <c r="H53" s="121" t="s">
        <v>2679</v>
      </c>
      <c r="I53" s="120" t="s">
        <v>516</v>
      </c>
      <c r="J53" s="120" t="s">
        <v>564</v>
      </c>
      <c r="K53" s="115">
        <v>399758726</v>
      </c>
      <c r="L53" s="114"/>
      <c r="M53" s="116"/>
      <c r="N53" s="114" t="s">
        <v>1151</v>
      </c>
      <c r="O53" s="114" t="s">
        <v>26</v>
      </c>
      <c r="P53" s="79"/>
    </row>
    <row r="54" spans="1:16" s="7" customFormat="1" ht="24.75" customHeight="1" outlineLevel="1" x14ac:dyDescent="0.25">
      <c r="A54" s="143">
        <v>7</v>
      </c>
      <c r="B54" s="118" t="s">
        <v>2678</v>
      </c>
      <c r="C54" s="123" t="s">
        <v>31</v>
      </c>
      <c r="D54" s="110" t="s">
        <v>2685</v>
      </c>
      <c r="E54" s="144">
        <v>43085</v>
      </c>
      <c r="F54" s="144">
        <v>43404</v>
      </c>
      <c r="G54" s="159">
        <f t="shared" si="3"/>
        <v>10.633333333333333</v>
      </c>
      <c r="H54" s="121" t="s">
        <v>2679</v>
      </c>
      <c r="I54" s="120" t="s">
        <v>516</v>
      </c>
      <c r="J54" s="120" t="s">
        <v>564</v>
      </c>
      <c r="K54" s="117">
        <v>381176006</v>
      </c>
      <c r="L54" s="114"/>
      <c r="M54" s="116"/>
      <c r="N54" s="123" t="s">
        <v>1151</v>
      </c>
      <c r="O54" s="123" t="s">
        <v>26</v>
      </c>
      <c r="P54" s="79"/>
    </row>
    <row r="55" spans="1:16" s="7" customFormat="1" ht="24.75" customHeight="1" outlineLevel="1" x14ac:dyDescent="0.25">
      <c r="A55" s="143">
        <v>8</v>
      </c>
      <c r="B55" s="118" t="s">
        <v>2678</v>
      </c>
      <c r="C55" s="123" t="s">
        <v>31</v>
      </c>
      <c r="D55" s="110" t="s">
        <v>2686</v>
      </c>
      <c r="E55" s="144">
        <v>43405</v>
      </c>
      <c r="F55" s="144">
        <v>43441</v>
      </c>
      <c r="G55" s="159">
        <f t="shared" si="3"/>
        <v>1.2</v>
      </c>
      <c r="H55" s="121" t="s">
        <v>2679</v>
      </c>
      <c r="I55" s="120" t="s">
        <v>516</v>
      </c>
      <c r="J55" s="120" t="s">
        <v>564</v>
      </c>
      <c r="K55" s="117">
        <v>43863191</v>
      </c>
      <c r="L55" s="114"/>
      <c r="M55" s="116"/>
      <c r="N55" s="123" t="s">
        <v>1151</v>
      </c>
      <c r="O55" s="123" t="s">
        <v>26</v>
      </c>
      <c r="P55" s="79"/>
    </row>
    <row r="56" spans="1:16" s="7" customFormat="1" ht="24.75" customHeight="1" outlineLevel="1" x14ac:dyDescent="0.25">
      <c r="A56" s="143">
        <v>9</v>
      </c>
      <c r="B56" s="118" t="s">
        <v>2678</v>
      </c>
      <c r="C56" s="111" t="s">
        <v>31</v>
      </c>
      <c r="D56" s="110" t="s">
        <v>2687</v>
      </c>
      <c r="E56" s="144">
        <v>43486</v>
      </c>
      <c r="F56" s="144">
        <v>43819</v>
      </c>
      <c r="G56" s="159">
        <f t="shared" si="3"/>
        <v>11.1</v>
      </c>
      <c r="H56" s="121" t="s">
        <v>2679</v>
      </c>
      <c r="I56" s="120" t="s">
        <v>516</v>
      </c>
      <c r="J56" s="120" t="s">
        <v>564</v>
      </c>
      <c r="K56" s="117">
        <v>439769330</v>
      </c>
      <c r="L56" s="114"/>
      <c r="M56" s="116"/>
      <c r="N56" s="123" t="s">
        <v>1151</v>
      </c>
      <c r="O56" s="123"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43892</v>
      </c>
      <c r="F114" s="144">
        <v>44196</v>
      </c>
      <c r="G114" s="159">
        <f>IF(AND(E114&lt;&gt;"",F114&lt;&gt;""),((F114-E114)/30),"")</f>
        <v>10.133333333333333</v>
      </c>
      <c r="H114" s="121" t="s">
        <v>2679</v>
      </c>
      <c r="I114" s="120" t="s">
        <v>516</v>
      </c>
      <c r="J114" s="120" t="s">
        <v>564</v>
      </c>
      <c r="K114" s="122">
        <v>509460829</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c r="G179" s="164" t="str">
        <f>IF(F179&gt;0,SUM(E179+F179),"")</f>
        <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45" hidden="1" x14ac:dyDescent="0.3">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45" hidden="1" x14ac:dyDescent="0.3">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45" hidden="1" x14ac:dyDescent="0.3">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8" t="s">
        <v>2636</v>
      </c>
      <c r="C192" s="228"/>
      <c r="E192" s="5" t="s">
        <v>20</v>
      </c>
      <c r="H192" s="26" t="s">
        <v>24</v>
      </c>
      <c r="J192" s="5" t="s">
        <v>2637</v>
      </c>
      <c r="K192" s="5"/>
      <c r="M192" s="5"/>
      <c r="N192" s="5"/>
      <c r="O192" s="8"/>
      <c r="Q192" s="153"/>
      <c r="R192" s="154"/>
      <c r="S192" s="154"/>
      <c r="T192" s="153"/>
    </row>
    <row r="193" spans="1:18" x14ac:dyDescent="0.25">
      <c r="A193" s="9"/>
      <c r="C193" s="124">
        <v>32426</v>
      </c>
      <c r="D193" s="5"/>
      <c r="E193" s="125">
        <v>1520</v>
      </c>
      <c r="F193" s="5"/>
      <c r="G193" s="5"/>
      <c r="H193" s="146" t="s">
        <v>2689</v>
      </c>
      <c r="J193" s="5"/>
      <c r="K193" s="126">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2692</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Entra</cp:lastModifiedBy>
  <cp:lastPrinted>2020-12-24T02:46:59Z</cp:lastPrinted>
  <dcterms:created xsi:type="dcterms:W3CDTF">2020-10-14T21:57:42Z</dcterms:created>
  <dcterms:modified xsi:type="dcterms:W3CDTF">2020-12-24T02:54:14Z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