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4AEC6B43-CCBC-4ABB-B5FF-A68CC174FE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<sst xmlns="http://schemas.openxmlformats.org/spreadsheetml/2006/main" count="3161" uniqueCount="2721">
  <si>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</si>
  <si>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</si>
  <si>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</si>
  <si>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</si>
  <si>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</si>
  <si>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</si>
  <si>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</si>
  <si>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</si>
  <si>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</si>
  <si>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</si>
  <si>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</si>
  <si>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</si>
  <si>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</si>
  <si>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</si>
  <si>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</si>
  <si>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</si>
  <si>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</si>
  <si>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</si>
  <si>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</si>
  <si>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</si>
  <si>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</si>
  <si>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</si>
  <si>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</si>
  <si>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</si>
  <si>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</si>
  <si>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</si>
  <si>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</si>
  <si>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</si>
  <si>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</si>
  <si>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</si>
  <si>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</si>
  <si>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</si>
  <si>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</si>
  <si>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</si>
  <si>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</si>
  <si>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</si>
  <si>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</si>
  <si>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</si>
  <si>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</si>
  <si>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</si>
  <si>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</si>
  <si>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</si>
  <si>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</si>
  <si>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</si>
  <si>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</si>
  <si>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</si>
  <si>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</si>
  <si>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</si>
  <si>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</si>
  <si>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</si>
  <si>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</si>
  <si>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</si>
  <si>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</si>
  <si>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</si>
  <si>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</si>
  <si>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</si>
  <si>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</si>
  <si>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</si>
  <si>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</si>
  <si>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</si>
  <si>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</si>
  <si>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</si>
  <si>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</si>
  <si>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</si>
  <si>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</si>
  <si>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</si>
  <si>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</si>
  <si>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</si>
  <si>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</si>
  <si>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</si>
  <si>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</si>
  <si>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</si>
  <si>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</si>
  <si>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</si>
  <si>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</si>
  <si>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</si>
  <si>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</si>
  <si>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</si>
  <si>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</si>
  <si>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</si>
  <si>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</si>
  <si>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</si>
  <si>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</si>
  <si>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</si>
  <si>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</si>
  <si>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</si>
  <si>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</si>
  <si>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</si>
  <si>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</si>
  <si>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</si>
  <si>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</si>
  <si>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</si>
  <si>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</si>
  <si>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</si>
  <si>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</si>
  <si>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</si>
  <si>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</si>
  <si>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</si>
  <si>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</si>
  <si>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</si>
  <si>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</si>
  <si>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</si>
  <si>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</si>
  <si>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</si>
  <si>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</si>
  <si>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</si>
  <si>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</si>
  <si>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</si>
  <si>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</si>
  <si>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</si>
  <si>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</si>
  <si>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</si>
  <si>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</si>
  <si>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</si>
  <si>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</si>
  <si>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</si>
  <si>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</si>
  <si>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</si>
  <si>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</si>
  <si>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</si>
  <si>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</si>
  <si>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</si>
  <si>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</si>
  <si>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</si>
  <si>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</si>
  <si>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</si>
  <si>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</si>
  <si>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</si>
  <si>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</si>
  <si>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</si>
  <si>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</si>
  <si>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</si>
  <si>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</si>
  <si>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</si>
  <si>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</si>
  <si>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</si>
  <si>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</si>
  <si>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</si>
  <si>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</si>
  <si>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</si>
  <si>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</si>
  <si>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</si>
  <si>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</si>
  <si>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</si>
  <si>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</si>
  <si>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</si>
  <si>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</si>
  <si>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</si>
  <si>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</si>
  <si>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</si>
  <si>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</si>
  <si>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</si>
  <si>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</si>
  <si>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</si>
  <si>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</si>
  <si>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</si>
  <si>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</si>
  <si>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</si>
  <si>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</si>
  <si>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</si>
  <si>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</si>
  <si>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</si>
  <si>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</si>
  <si>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</si>
  <si>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</si>
  <si>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</si>
  <si>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</si>
  <si>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</si>
  <si>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</si>
  <si>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</si>
  <si>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</si>
  <si>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</si>
  <si>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</si>
  <si>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</si>
  <si>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</si>
  <si>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</si>
  <si>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</si>
  <si>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</si>
  <si>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</si>
  <si>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</si>
  <si>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</si>
  <si>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</si>
  <si>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</si>
  <si>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</si>
  <si>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</si>
  <si>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</si>
  <si>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</si>
  <si>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</si>
  <si>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</si>
  <si>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</si>
  <si>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</si>
  <si>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</si>
  <si>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</si>
  <si>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</si>
  <si>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</si>
  <si>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</si>
  <si>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</si>
  <si>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</si>
  <si>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</si>
  <si>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</si>
  <si>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</si>
  <si>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</si>
  <si>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</si>
  <si>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</si>
  <si>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</si>
  <si>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</si>
  <si>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</si>
  <si>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</si>
  <si>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</si>
  <si>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</si>
  <si>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</si>
  <si>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</si>
  <si>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</si>
  <si>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</si>
  <si>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</si>
  <si>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</si>
  <si>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</si>
  <si>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</si>
  <si>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</si>
  <si>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</si>
  <si>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</si>
  <si>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</si>
  <si>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</si>
  <si>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</si>
  <si>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</si>
  <si>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</si>
  <si>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</si>
  <si>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</si>
  <si>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</si>
  <si>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</si>
  <si>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</si>
  <si>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</si>
  <si>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</si>
  <si>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</si>
  <si>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</si>
  <si>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</si>
  <si>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</si>
  <si>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</si>
  <si>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</si>
  <si>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</si>
  <si>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</si>
  <si>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</si>
  <si>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</si>
  <si>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</si>
  <si>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</si>
  <si>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</si>
  <si>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</si>
  <si>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</si>
  <si>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</si>
  <si>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</si>
  <si>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</si>
  <si>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</si>
  <si>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</si>
  <si>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</si>
  <si>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</si>
  <si>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</si>
  <si>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</si>
  <si>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</si>
  <si>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</si>
  <si>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</si>
  <si>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</si>
  <si>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</si>
  <si>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</si>
  <si>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</si>
  <si>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</si>
  <si>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</si>
  <si>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</si>
  <si>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</si>
  <si>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</si>
  <si>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</si>
  <si>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</si>
  <si>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</si>
  <si>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</si>
  <si>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</si>
  <si>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</si>
  <si>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</si>
  <si>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</si>
  <si>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</si>
  <si>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</si>
  <si>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</si>
  <si>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</si>
  <si>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</si>
  <si>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</si>
  <si>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</si>
  <si>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</si>
  <si>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</si>
  <si>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</si>
  <si>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</si>
  <si>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</si>
  <si>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</si>
  <si>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</si>
  <si>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</si>
  <si>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</si>
  <si>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</si>
  <si>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</si>
  <si>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</si>
  <si>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</si>
  <si>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</si>
  <si>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</si>
  <si>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</si>
  <si>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</si>
  <si>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</si>
  <si>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</si>
  <si>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</si>
  <si>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</si>
  <si>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</si>
  <si>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</si>
  <si>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</si>
  <si>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</si>
  <si>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</si>
  <si>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</si>
  <si>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</si>
  <si>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</si>
  <si>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</si>
  <si>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</si>
  <si>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</si>
  <si>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</si>
  <si>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</si>
  <si>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</si>
  <si>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</si>
  <si>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</si>
  <si>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</si>
  <si>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</si>
  <si>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</si>
  <si>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</si>
  <si>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</si>
  <si>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</si>
  <si>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</si>
  <si>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</si>
  <si>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</si>
  <si>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</si>
  <si>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</si>
  <si>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</si>
  <si>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</si>
  <si>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</si>
  <si>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</si>
  <si>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</si>
  <si>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</si>
  <si>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</si>
  <si>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</si>
  <si>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</si>
  <si>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</si>
  <si>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</si>
  <si>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</si>
  <si>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</si>
  <si>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</si>
  <si>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</si>
  <si>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</si>
  <si>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</si>
  <si>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</si>
  <si>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</si>
  <si>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</si>
  <si>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</si>
  <si>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</si>
  <si>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</si>
  <si>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</si>
  <si>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</si>
  <si>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</si>
  <si>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</si>
  <si>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</si>
  <si>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</si>
  <si>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</si>
  <si>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</si>
  <si>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</si>
  <si>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</si>
  <si>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</si>
  <si>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</si>
  <si>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</si>
  <si>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</si>
  <si>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</si>
  <si>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</si>
  <si>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</si>
  <si>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</si>
  <si>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</si>
  <si>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</si>
  <si>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</si>
  <si>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</si>
  <si>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</si>
  <si>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</si>
  <si>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</si>
  <si>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</si>
  <si>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</si>
  <si>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</si>
  <si>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</si>
  <si>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</si>
  <si>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</si>
  <si>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</si>
  <si>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</si>
  <si>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</si>
  <si>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</si>
  <si>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</si>
  <si>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</si>
  <si>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</si>
  <si>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</si>
  <si>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</si>
  <si>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</si>
  <si>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</si>
  <si>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</si>
  <si>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</si>
  <si>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</si>
  <si>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</si>
  <si>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</si>
  <si>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</si>
  <si>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</si>
  <si>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</si>
  <si>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</si>
  <si>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</si>
  <si>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</si>
  <si>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</si>
  <si>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</si>
  <si>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</si>
  <si>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</si>
  <si>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</si>
  <si>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</si>
  <si>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</si>
  <si>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</si>
  <si>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</si>
  <si>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</si>
  <si>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</si>
  <si>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</si>
  <si>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</si>
  <si>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</si>
  <si>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</si>
  <si>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</si>
  <si>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</si>
  <si>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</si>
  <si>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</si>
  <si>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</si>
  <si>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</si>
  <si>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</si>
  <si>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</si>
  <si>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</si>
  <si>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</si>
  <si>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</si>
  <si>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</si>
  <si>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</si>
  <si>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</si>
  <si>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</si>
  <si>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</si>
  <si>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</si>
  <si>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</si>
  <si>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</si>
  <si>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</si>
  <si>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</si>
  <si>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</si>
  <si>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</si>
  <si>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</si>
  <si>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</si>
  <si>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</si>
  <si>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</si>
  <si>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</si>
  <si>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</si>
  <si>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</si>
  <si>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</si>
  <si>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</si>
  <si>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</si>
  <si>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</si>
  <si>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</si>
  <si>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</si>
  <si>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</si>
  <si>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</si>
  <si>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</si>
  <si>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</si>
  <si>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</si>
  <si>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</si>
  <si>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</si>
  <si>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</si>
  <si>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</si>
  <si>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</si>
  <si>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</si>
  <si>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</si>
  <si>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</si>
  <si>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</si>
  <si>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</si>
  <si>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</si>
  <si>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</si>
  <si>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</si>
  <si>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</si>
  <si>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</si>
  <si>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</si>
  <si>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</si>
  <si>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</si>
  <si>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</si>
  <si>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</si>
  <si>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</si>
  <si>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</si>
  <si>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</si>
  <si>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</si>
  <si>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</si>
  <si>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</si>
  <si>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</si>
  <si>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</si>
  <si>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</si>
  <si>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</si>
  <si>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</si>
  <si>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</si>
  <si>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</si>
  <si>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</si>
  <si>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</si>
  <si>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</si>
  <si>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</si>
  <si>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</si>
  <si>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</si>
  <si>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</si>
  <si>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</si>
  <si>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</si>
  <si>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</si>
  <si>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</si>
  <si>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</si>
  <si>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</si>
  <si>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</si>
  <si>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</si>
  <si>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</si>
  <si>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</si>
  <si>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</si>
  <si>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</si>
  <si>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</si>
  <si>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</si>
  <si>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</si>
  <si>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</si>
  <si>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</si>
  <si>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</si>
  <si>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</si>
  <si>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</si>
  <si>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</si>
  <si>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</si>
  <si>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</si>
  <si>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</si>
  <si>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</si>
  <si>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</si>
  <si>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</si>
  <si>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</si>
  <si>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</si>
  <si>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</si>
  <si>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</si>
  <si>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</si>
  <si>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</si>
  <si>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</si>
  <si>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</si>
  <si>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</si>
  <si>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</si>
  <si>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</si>
  <si>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</si>
  <si>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</si>
  <si>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</si>
  <si>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</si>
  <si>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</si>
  <si>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</si>
  <si>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</si>
  <si>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</si>
  <si>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</si>
  <si>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</si>
  <si>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</si>
  <si>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</si>
  <si>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</si>
  <si>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</si>
  <si>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</si>
  <si>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</si>
  <si>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</si>
  <si>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</si>
  <si>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</si>
  <si>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</si>
  <si>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</si>
  <si>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</si>
  <si>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</si>
  <si>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</si>
  <si>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</si>
  <si>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</si>
  <si>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</si>
  <si>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</si>
  <si>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</si>
  <si>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</si>
  <si>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</si>
  <si>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</si>
  <si>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</si>
  <si>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</si>
  <si>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</si>
  <si>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</si>
  <si>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</si>
  <si>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</si>
  <si>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</si>
  <si>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</si>
  <si>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</si>
  <si>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</si>
  <si>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</si>
  <si>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</si>
  <si>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</si>
  <si>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</si>
  <si>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</si>
  <si>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</si>
  <si>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</si>
  <si>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</si>
  <si>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</si>
  <si>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</si>
  <si>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</si>
  <si>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</si>
  <si>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</si>
  <si>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</si>
  <si>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</si>
  <si>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</si>
  <si>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</si>
  <si>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</si>
  <si>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</si>
  <si>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</si>
  <si>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</si>
  <si>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</si>
  <si>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</si>
  <si>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</si>
  <si>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</si>
  <si>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</si>
  <si>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</si>
  <si>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</si>
  <si>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</si>
  <si>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</si>
  <si>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</si>
  <si>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</si>
  <si>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</si>
  <si>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</si>
  <si>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</si>
  <si>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</si>
  <si>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</si>
  <si>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</si>
  <si>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</si>
  <si>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</si>
  <si>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</si>
  <si>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</si>
  <si>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</si>
  <si>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</si>
  <si>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</si>
  <si>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</si>
  <si>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</si>
  <si>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</si>
  <si>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</si>
  <si>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</si>
  <si>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</si>
  <si>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</si>
  <si>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</si>
  <si>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</si>
  <si>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</si>
  <si>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</si>
  <si>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</si>
  <si>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</si>
  <si>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</si>
  <si>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</si>
  <si>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</si>
  <si>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</si>
  <si>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</si>
  <si>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</si>
  <si>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</si>
  <si>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</si>
  <si>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</si>
  <si>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</si>
  <si>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</si>
  <si>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</si>
  <si>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</si>
  <si>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</si>
  <si>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</si>
  <si>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</si>
  <si>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</si>
  <si>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</si>
  <si>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</si>
  <si>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</si>
  <si>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</si>
  <si>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</si>
  <si>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</si>
  <si>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</si>
  <si>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</si>
  <si>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</si>
  <si>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</si>
  <si>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</si>
  <si>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</si>
  <si>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</si>
  <si>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</si>
  <si>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</si>
  <si>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</si>
  <si>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</si>
  <si>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</si>
  <si>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</si>
  <si>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</si>
  <si>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</si>
  <si>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</si>
  <si>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</si>
  <si>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</si>
  <si>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</si>
  <si>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</si>
  <si>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</si>
  <si>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</si>
  <si>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</si>
  <si>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</si>
  <si>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</si>
  <si>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</si>
  <si>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</si>
  <si>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</si>
  <si>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</si>
  <si>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</si>
  <si>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</si>
  <si>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</si>
  <si>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</si>
  <si>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</si>
  <si>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</si>
  <si>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</si>
  <si>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</si>
  <si>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</si>
  <si>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</si>
  <si>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</si>
  <si>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</si>
  <si>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</si>
  <si>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</si>
  <si>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</si>
  <si>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</si>
  <si>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</si>
  <si>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</si>
  <si>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</si>
  <si>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</si>
  <si>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</si>
  <si>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</si>
  <si>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</si>
  <si>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</si>
  <si>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</si>
  <si>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</si>
  <si>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</si>
  <si>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</si>
  <si>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</si>
  <si>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</si>
  <si>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</si>
  <si>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</si>
  <si>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</si>
  <si>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</si>
  <si>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</si>
  <si>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</si>
  <si>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</si>
  <si>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</si>
  <si>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</si>
  <si>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</si>
  <si>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</si>
  <si>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</si>
  <si>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</si>
  <si>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</si>
  <si>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</si>
  <si>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</si>
  <si>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</si>
  <si>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</si>
  <si>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</si>
  <si>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</si>
  <si>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</si>
  <si>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</si>
  <si>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</si>
  <si>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</si>
  <si>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</si>
  <si>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</si>
  <si>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</si>
  <si>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</si>
  <si>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</si>
  <si>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</si>
  <si>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</si>
  <si>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</si>
  <si>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</si>
  <si>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</si>
  <si>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</si>
  <si>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</si>
  <si>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</si>
  <si>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</si>
  <si>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</si>
  <si>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</si>
  <si>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</si>
  <si>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</si>
  <si>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</si>
  <si>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</si>
  <si>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</si>
  <si>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</si>
  <si>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</si>
  <si>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</si>
  <si>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</si>
  <si>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</si>
  <si>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</si>
  <si>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</si>
  <si>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</si>
  <si>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</si>
  <si>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</si>
  <si>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</si>
  <si>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</si>
  <si>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</si>
  <si>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</si>
  <si>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</si>
  <si>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</si>
  <si>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</si>
  <si>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</si>
  <si>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</si>
  <si>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</si>
  <si>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</si>
  <si>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</si>
  <si>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</si>
  <si>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</si>
  <si>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</si>
  <si>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</si>
  <si>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</si>
  <si>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</si>
  <si>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</si>
  <si>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</si>
  <si>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</si>
  <si>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</si>
  <si>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</si>
  <si>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</si>
  <si>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</si>
  <si>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</si>
  <si>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</si>
  <si>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</si>
  <si>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</si>
  <si>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</si>
  <si>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</si>
  <si>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</si>
  <si>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</si>
  <si>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</si>
  <si>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</si>
  <si>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</si>
  <si>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</si>
  <si>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</si>
  <si>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</si>
  <si>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</si>
  <si>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</si>
  <si>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</si>
  <si>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</si>
  <si>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</si>
  <si>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</si>
  <si>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</si>
  <si>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</si>
  <si>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</si>
  <si>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</si>
  <si>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</si>
  <si>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</si>
  <si>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</si>
  <si>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</si>
  <si>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</si>
  <si>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</si>
  <si>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</si>
  <si>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</si>
  <si>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</si>
  <si>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</si>
  <si>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</si>
  <si>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</si>
  <si>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</si>
  <si>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</si>
  <si>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</si>
  <si>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</si>
  <si>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</si>
  <si>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</si>
  <si>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</si>
  <si>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</si>
  <si>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</si>
  <si>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</si>
  <si>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</si>
  <si>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</si>
  <si>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</si>
  <si>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</si>
  <si>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</si>
  <si>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</si>
  <si>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</si>
  <si>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</si>
  <si>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</si>
  <si>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</si>
  <si>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</si>
  <si>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</si>
  <si>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</si>
  <si>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</si>
  <si>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</si>
  <si>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</si>
  <si>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</si>
  <si>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</si>
  <si>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</si>
  <si>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</si>
  <si>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</si>
  <si>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</si>
  <si>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</si>
  <si>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</si>
  <si>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</si>
  <si>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</si>
  <si>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</si>
  <si>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</si>
  <si>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</si>
  <si>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</si>
  <si>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</si>
  <si>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</si>
  <si>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</si>
  <si>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</si>
  <si>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</si>
  <si>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</si>
  <si>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</si>
  <si>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</si>
  <si>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</si>
  <si>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</si>
  <si>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</si>
  <si>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</si>
  <si>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</si>
  <si>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</si>
  <si>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</si>
  <si>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</si>
  <si>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</si>
  <si>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</si>
  <si>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</si>
  <si>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</si>
  <si>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</si>
  <si>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</si>
  <si>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</si>
  <si>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</si>
  <si>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</si>
  <si>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</si>
  <si>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</si>
  <si>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</si>
  <si>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</si>
  <si>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</si>
  <si>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</si>
  <si>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</si>
  <si>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</si>
  <si>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</si>
  <si>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</si>
  <si>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</si>
  <si>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</si>
  <si>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</si>
  <si>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</si>
  <si>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</si>
  <si>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</si>
  <si>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</si>
  <si>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</si>
  <si>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</si>
  <si>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</si>
  <si>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</si>
  <si>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</si>
  <si>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</si>
  <si>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</si>
  <si>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</si>
  <si>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</si>
  <si>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</si>
  <si>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</si>
  <si>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</si>
  <si>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</si>
  <si>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</si>
  <si>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</si>
  <si>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</si>
  <si>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</si>
  <si>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</si>
  <si>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</si>
  <si>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</si>
  <si>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</si>
  <si>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</si>
  <si>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</si>
  <si>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</si>
  <si>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</si>
  <si>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</si>
  <si>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</si>
  <si>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</si>
  <si>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</si>
  <si>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</si>
  <si>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</si>
  <si>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</si>
  <si>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</si>
  <si>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</si>
  <si>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</si>
  <si>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</si>
  <si>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</si>
  <si>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</si>
  <si>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</si>
  <si>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</si>
  <si>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</si>
  <si>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</si>
  <si>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</si>
  <si>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</si>
  <si>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</si>
  <si>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</si>
  <si>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</si>
  <si>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</si>
  <si>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</si>
  <si>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</si>
  <si>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</si>
  <si>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</si>
  <si>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</si>
  <si>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</si>
  <si>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</si>
  <si>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</si>
  <si>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</si>
  <si>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</si>
  <si>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</si>
  <si>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</si>
  <si>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</si>
  <si>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</si>
  <si>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</si>
  <si>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</si>
  <si>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</si>
  <si>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</si>
  <si>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</si>
  <si>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</si>
  <si>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</si>
  <si>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</si>
  <si>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</si>
  <si>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</si>
  <si>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</si>
  <si>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</si>
  <si>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</si>
  <si>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</si>
  <si>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</si>
  <si>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</si>
  <si>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</si>
  <si>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</si>
  <si>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</si>
  <si>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</si>
  <si>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</si>
  <si>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</si>
  <si>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</si>
  <si>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</si>
  <si>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</si>
  <si>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</si>
  <si>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</si>
  <si>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</si>
  <si>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</si>
  <si>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</si>
  <si>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</si>
  <si>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</si>
  <si>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</si>
  <si>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</si>
  <si>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</si>
  <si>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</si>
  <si>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</si>
  <si>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</si>
  <si>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</si>
  <si>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</si>
  <si>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</si>
  <si>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</si>
  <si>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</si>
  <si>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</si>
  <si>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</si>
  <si>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</si>
  <si>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</si>
  <si>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</si>
  <si>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</si>
  <si>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</si>
  <si>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</si>
  <si>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</si>
  <si>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</si>
  <si>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</si>
  <si>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</si>
  <si>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</si>
  <si>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</si>
  <si>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</si>
  <si>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</si>
  <si>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</si>
  <si>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</si>
  <si>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</si>
  <si>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</si>
  <si>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</si>
  <si>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</si>
  <si>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</si>
  <si>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</si>
  <si>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</si>
  <si>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</si>
  <si>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</si>
  <si>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</si>
  <si>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</si>
  <si>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</si>
  <si>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</si>
  <si>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</si>
  <si>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</si>
  <si>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</si>
  <si>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</si>
  <si>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</si>
  <si>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</si>
  <si>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</si>
  <si>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</si>
  <si>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</si>
  <si>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</si>
  <si>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</si>
  <si>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</si>
  <si>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</si>
  <si>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</si>
  <si>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</si>
  <si>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</si>
  <si>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</si>
  <si>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</si>
  <si>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</si>
  <si>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</si>
  <si>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</si>
  <si>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</si>
  <si>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</si>
  <si>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</si>
  <si>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</si>
  <si>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</si>
  <si>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</si>
  <si>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</si>
  <si>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</si>
  <si>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</si>
  <si>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</si>
  <si>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</si>
  <si>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</si>
  <si>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</si>
  <si>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</si>
  <si>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</si>
  <si>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</si>
  <si>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</si>
  <si>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</si>
  <si>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</si>
  <si>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</si>
  <si>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</si>
  <si>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</si>
  <si>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</si>
  <si>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</si>
  <si>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</si>
  <si>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</si>
  <si>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</si>
  <si>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</si>
  <si>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</si>
  <si>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</si>
  <si>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</si>
  <si>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</si>
  <si>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</si>
  <si>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</si>
  <si>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</si>
  <si>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</si>
  <si>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</si>
  <si>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</si>
  <si>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</si>
  <si>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</si>
  <si>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</si>
  <si>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</si>
  <si>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</si>
  <si>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</si>
  <si>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</si>
  <si>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</si>
  <si>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</si>
  <si>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</si>
  <si>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</si>
  <si>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</si>
  <si>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</si>
  <si>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</si>
  <si>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</si>
  <si>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</si>
  <si>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</si>
  <si>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</si>
  <si>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</si>
  <si>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</si>
  <si>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</si>
  <si>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</si>
  <si>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</si>
  <si>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</si>
  <si>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</si>
  <si>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</si>
  <si>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</si>
  <si>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</si>
  <si>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</si>
  <si>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</si>
  <si>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</si>
  <si>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</si>
  <si>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</si>
  <si>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</si>
  <si>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</si>
  <si>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</si>
  <si>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</si>
  <si>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</si>
  <si>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</si>
  <si>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</si>
  <si>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</si>
  <si>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</si>
  <si>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</si>
  <si>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</si>
  <si>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</si>
  <si>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</si>
  <si>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</si>
  <si>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</si>
  <si>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</si>
  <si>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</si>
  <si>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</si>
  <si>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</si>
  <si>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</si>
  <si>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</si>
  <si>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</si>
  <si>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</si>
  <si>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</si>
  <si>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</si>
  <si>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</si>
  <si>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</si>
  <si>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</si>
  <si>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</si>
  <si>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</si>
  <si>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</si>
  <si>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</si>
  <si>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</si>
  <si>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</si>
  <si>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</si>
  <si>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</si>
  <si>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</si>
  <si>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</si>
  <si>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</si>
  <si>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</si>
  <si>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</si>
  <si>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</si>
  <si>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</si>
  <si>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</si>
  <si>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</si>
  <si>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</si>
  <si>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</si>
  <si>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</si>
  <si>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</si>
  <si>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</si>
  <si>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</si>
  <si>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</si>
  <si>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</si>
  <si>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</si>
  <si>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</si>
  <si>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</si>
  <si>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</si>
  <si>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</si>
  <si>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</si>
  <si>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</si>
  <si>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</si>
  <si>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</si>
  <si>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</si>
  <si>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</si>
  <si>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</si>
  <si>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</si>
  <si>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</si>
  <si>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</si>
  <si>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</si>
  <si>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</si>
  <si>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</si>
  <si>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</si>
  <si>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</si>
  <si>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</si>
  <si>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</si>
  <si>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</si>
  <si>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</si>
  <si>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</si>
  <si>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</si>
  <si>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</si>
  <si>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</si>
  <si>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</si>
  <si>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</si>
  <si>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</si>
  <si>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</si>
  <si>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</si>
  <si>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</si>
  <si>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</si>
  <si>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</si>
  <si>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</si>
  <si>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</si>
  <si>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</si>
  <si>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</si>
  <si>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</si>
  <si>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</si>
  <si>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</si>
  <si>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</si>
  <si>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</si>
  <si>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</si>
  <si>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</si>
  <si>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</si>
  <si>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</si>
  <si>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</si>
  <si>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</si>
  <si>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</si>
  <si>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</si>
  <si>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</si>
  <si>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</si>
  <si>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</si>
  <si>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</si>
  <si>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</si>
  <si>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</si>
  <si>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</si>
  <si>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</si>
  <si>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</si>
  <si>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</si>
  <si>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</si>
  <si>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</si>
  <si>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</si>
  <si>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</si>
  <si>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</si>
  <si>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</si>
  <si>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</si>
  <si>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</si>
  <si>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</si>
  <si>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</si>
  <si>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</si>
  <si>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</si>
  <si>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</si>
  <si>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</si>
  <si>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</si>
  <si>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</si>
  <si>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</si>
  <si>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</si>
  <si>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</si>
  <si>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</si>
  <si>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</si>
  <si>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</si>
  <si>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</si>
  <si>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</si>
  <si>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</si>
  <si>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</si>
  <si>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</si>
  <si>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</si>
  <si>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</si>
  <si>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</si>
  <si>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</si>
  <si>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</si>
  <si>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</si>
  <si>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</si>
  <si>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</si>
  <si>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</si>
  <si>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</si>
  <si>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</si>
  <si>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</si>
  <si>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</si>
  <si>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</si>
  <si>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</si>
  <si>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</si>
  <si>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</si>
  <si>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</si>
  <si>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</si>
  <si>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</si>
  <si>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</si>
  <si>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</si>
  <si>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</si>
  <si>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</si>
  <si>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</si>
  <si>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</si>
  <si>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</si>
  <si>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</si>
  <si>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</si>
  <si>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</si>
  <si>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</si>
  <si>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</si>
  <si>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</si>
  <si>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</si>
  <si>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</si>
  <si>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</si>
  <si>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</si>
  <si>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</si>
  <si>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</si>
  <si>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</si>
  <si>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</si>
  <si>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</si>
  <si>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</si>
  <si>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</si>
  <si>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</si>
  <si>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</si>
  <si>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</si>
  <si>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</si>
  <si>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</si>
  <si>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</si>
  <si>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</si>
  <si>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</si>
  <si>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</si>
  <si>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</si>
  <si>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</si>
  <si>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</si>
  <si>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</si>
  <si>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</si>
  <si>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</si>
  <si>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</si>
  <si>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</si>
  <si>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</si>
  <si>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</si>
  <si>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</si>
  <si>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</si>
  <si>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</si>
  <si>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</si>
  <si>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</si>
  <si>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</si>
  <si>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</si>
  <si>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</si>
  <si>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</si>
  <si>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</si>
  <si>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</si>
  <si>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</si>
  <si>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</si>
  <si>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</si>
  <si>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</si>
  <si>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</si>
  <si>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</si>
  <si>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</si>
  <si>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</si>
  <si>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</si>
  <si>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</si>
  <si>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</si>
  <si>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</si>
  <si>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</si>
  <si>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</si>
  <si>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</si>
  <si>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</si>
  <si>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</si>
  <si>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</si>
  <si>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</si>
  <si>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</si>
  <si>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</si>
  <si>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</si>
  <si>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</si>
  <si>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</si>
  <si>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</si>
  <si>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</si>
  <si>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</si>
  <si>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</si>
  <si>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</si>
  <si>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</si>
  <si>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</si>
  <si>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</si>
  <si>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</si>
  <si>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</si>
  <si>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</si>
  <si>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</si>
  <si>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</si>
  <si>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</si>
  <si>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</si>
  <si>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</si>
  <si>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</si>
  <si>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</si>
  <si>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</si>
  <si>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</si>
  <si>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</si>
  <si>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</si>
  <si>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</si>
  <si>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</si>
  <si>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</si>
  <si>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</si>
  <si>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</si>
  <si>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</si>
  <si>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</si>
  <si>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</si>
  <si>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</si>
  <si>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</si>
  <si>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</si>
  <si>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</si>
  <si>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</si>
  <si>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</si>
  <si>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</si>
  <si>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</si>
  <si>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</si>
  <si>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</si>
  <si>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</si>
  <si>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</si>
  <si>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</si>
  <si>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</si>
  <si>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</si>
  <si>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</si>
  <si>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</si>
  <si>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</si>
  <si>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</si>
  <si>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</si>
  <si>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</si>
  <si>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</si>
  <si>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</si>
  <si>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</si>
  <si>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</si>
  <si>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</si>
  <si>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</si>
  <si>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</si>
  <si>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</si>
  <si>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</si>
  <si>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</si>
  <si>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</si>
  <si>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</si>
  <si>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</si>
  <si>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</si>
  <si>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</si>
  <si>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</si>
  <si>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</si>
  <si>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</si>
  <si>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</si>
  <si>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</si>
  <si>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</si>
  <si>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</si>
  <si>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</si>
  <si>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</si>
  <si>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</si>
  <si>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</si>
  <si>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</si>
  <si>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</si>
  <si>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</si>
  <si>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</si>
  <si>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</si>
  <si>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</si>
  <si>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</si>
  <si>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</si>
  <si>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</si>
  <si>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</si>
  <si>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</si>
  <si>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</si>
  <si>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</si>
  <si>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</si>
  <si>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</si>
  <si>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</si>
  <si>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</si>
  <si>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</si>
  <si>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</si>
  <si>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</si>
  <si>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</si>
  <si>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</si>
  <si>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</si>
  <si>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</si>
  <si>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</si>
  <si>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</si>
  <si>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</si>
  <si>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</si>
  <si>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</si>
  <si>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</si>
  <si>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</si>
  <si>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</si>
  <si>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</si>
  <si>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</si>
  <si>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</si>
  <si>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</si>
  <si>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</si>
  <si>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</si>
  <si>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</si>
  <si>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</si>
  <si>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</si>
  <si>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</si>
  <si>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</si>
  <si>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</si>
  <si>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</si>
  <si>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</si>
  <si>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</si>
  <si>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</si>
  <si>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</si>
  <si>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</si>
  <si>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</si>
  <si>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</si>
  <si>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</si>
  <si>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</si>
  <si>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</si>
  <si>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</si>
  <si>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</si>
  <si>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</si>
  <si>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</si>
  <si>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</si>
  <si>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</si>
  <si>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</si>
  <si>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</si>
  <si>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</si>
  <si>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</si>
  <si>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</si>
  <si>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</si>
  <si>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</si>
  <si>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</si>
  <si>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</si>
  <si>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</si>
  <si>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</si>
  <si>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</si>
  <si>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</si>
  <si>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</si>
  <si>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</si>
  <si>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</si>
  <si>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</si>
  <si>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</si>
  <si>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</si>
  <si>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</si>
  <si>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</si>
  <si>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</si>
  <si>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</si>
  <si>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</si>
  <si>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</si>
  <si>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</si>
  <si>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</si>
  <si>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</si>
  <si>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</si>
  <si>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</si>
  <si>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</si>
  <si>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</si>
  <si>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</si>
  <si>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</si>
  <si>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</si>
  <si>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</si>
  <si>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</si>
  <si>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</si>
  <si>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</si>
  <si>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</si>
  <si>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</si>
  <si>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</si>
  <si>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</si>
  <si>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</si>
  <si>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</si>
  <si>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</si>
  <si>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</si>
  <si>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</si>
  <si>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</si>
  <si>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</si>
  <si>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</si>
  <si>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</si>
  <si>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</si>
  <si>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</si>
  <si>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</si>
  <si>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</si>
  <si>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</si>
  <si>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</si>
  <si>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</si>
  <si>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</si>
  <si>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</si>
  <si>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</si>
  <si>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</si>
  <si>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</si>
  <si>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</si>
  <si>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</si>
  <si>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</si>
  <si>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</si>
  <si>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</si>
  <si>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</si>
  <si>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</si>
  <si>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</si>
  <si>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</si>
  <si>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</si>
  <si>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</si>
  <si>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</si>
  <si>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</si>
  <si>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</si>
  <si>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</si>
  <si>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</si>
  <si>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</si>
  <si>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</si>
  <si>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</si>
  <si>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</si>
  <si>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</si>
  <si>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</si>
  <si>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</si>
  <si>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</si>
  <si>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</si>
  <si>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</si>
  <si>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</si>
  <si>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</si>
  <si>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</si>
  <si>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</si>
  <si>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</si>
  <si>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</si>
  <si>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</si>
  <si>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</si>
  <si>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</si>
  <si>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</si>
  <si>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</si>
  <si>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</si>
  <si>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</si>
  <si>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</si>
  <si>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</si>
  <si>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</si>
  <si>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</si>
  <si>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</si>
  <si>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</si>
  <si>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</si>
  <si>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</si>
  <si>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</si>
  <si>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</si>
  <si>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</si>
  <si>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</si>
  <si>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</si>
  <si>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</si>
  <si>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</si>
  <si>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</si>
  <si>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</si>
  <si>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</si>
  <si>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</si>
  <si>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</si>
  <si>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</si>
  <si>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</si>
  <si>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</si>
  <si>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</si>
  <si>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</si>
  <si>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</si>
  <si>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</si>
  <si>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</si>
  <si>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</si>
  <si>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</si>
  <si>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</si>
  <si>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</si>
  <si>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</si>
  <si>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</si>
  <si>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</si>
  <si>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</si>
  <si>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</si>
  <si>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</si>
  <si>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</si>
  <si>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</si>
  <si>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</si>
  <si>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</si>
  <si>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</si>
  <si>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</si>
  <si>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</si>
  <si>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</si>
  <si>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</si>
  <si>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</si>
  <si>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</si>
  <si>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</si>
  <si>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</si>
  <si>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</si>
  <si>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</si>
  <si>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</si>
  <si>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</si>
  <si>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</si>
  <si>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</si>
  <si>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</si>
  <si>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</si>
  <si>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</si>
  <si>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</si>
  <si>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</si>
  <si>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</si>
  <si>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</si>
  <si>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</si>
  <si>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</si>
  <si>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</si>
  <si>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</si>
  <si>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</si>
  <si>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</si>
  <si>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</si>
  <si>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</si>
  <si>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</si>
  <si>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</si>
  <si>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</si>
  <si>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</si>
  <si>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</si>
  <si>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</si>
  <si>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</si>
  <si>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</si>
  <si>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</si>
  <si>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</si>
  <si>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</si>
  <si>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</si>
  <si>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</si>
  <si>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</si>
  <si>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</si>
  <si>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</si>
  <si>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</si>
  <si>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</si>
  <si>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</si>
  <si>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</si>
  <si>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</si>
  <si>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</si>
  <si>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</si>
  <si>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</si>
  <si>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</si>
  <si>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</si>
  <si>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</si>
  <si>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</si>
  <si>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</si>
  <si>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</si>
  <si>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</si>
  <si>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</si>
  <si>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</si>
  <si>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</si>
  <si>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</si>
  <si>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</si>
  <si>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</si>
  <si>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</si>
  <si>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</si>
  <si>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</si>
  <si>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</si>
  <si>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</si>
  <si>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</si>
  <si>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</si>
  <si>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</si>
  <si>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</si>
  <si>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</si>
  <si>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</si>
  <si>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</si>
  <si>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</si>
  <si>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</si>
  <si>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</si>
  <si>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</si>
  <si>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</si>
  <si>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</si>
  <si>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</si>
  <si>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</si>
  <si>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</si>
  <si>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</si>
  <si>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</si>
  <si>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</si>
  <si>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</si>
  <si>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</si>
  <si>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</si>
  <si>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</si>
  <si>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</si>
  <si>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</si>
  <si>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</si>
  <si>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</si>
  <si>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</si>
  <si>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</si>
  <si>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</si>
  <si>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</si>
  <si>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</si>
  <si>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</si>
  <si>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</si>
  <si>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</si>
  <si>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</si>
  <si>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</si>
  <si>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</si>
  <si>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</si>
  <si>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</si>
  <si>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</si>
  <si>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</si>
  <si>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</si>
  <si>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</si>
  <si>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</si>
  <si>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</si>
  <si>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</si>
  <si>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</si>
  <si>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</si>
  <si>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</si>
  <si>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</si>
  <si>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</si>
  <si>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</si>
  <si>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</si>
  <si>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</si>
  <si>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</si>
  <si>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</si>
  <si>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</si>
  <si>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</si>
  <si>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</si>
  <si>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</si>
  <si>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</si>
  <si>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</si>
  <si>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</si>
  <si>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</si>
  <si>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</si>
  <si>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</si>
  <si>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</si>
  <si>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</si>
  <si>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</si>
  <si>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</si>
  <si>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</si>
  <si>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</si>
  <si>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</si>
  <si>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</si>
  <si>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</si>
  <si>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</si>
  <si>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</si>
  <si>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</si>
  <si>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</si>
  <si>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</si>
  <si>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</si>
  <si>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</si>
  <si>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</si>
  <si>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</si>
  <si>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</si>
  <si>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</si>
  <si>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</si>
  <si>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</si>
  <si>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</si>
  <si>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</si>
  <si>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</si>
  <si>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</si>
  <si>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</si>
  <si>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</si>
  <si>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</si>
  <si>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</si>
  <si>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</si>
  <si>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</si>
  <si>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</si>
  <si>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</si>
  <si>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</si>
  <si>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</si>
  <si>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</si>
  <si>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</si>
  <si>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</si>
  <si>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</si>
  <si>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</si>
  <si>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</si>
  <si>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</si>
  <si>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</si>
  <si>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</si>
  <si>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</si>
  <si>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</si>
  <si>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</si>
  <si>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</si>
  <si>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</si>
  <si>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</si>
  <si>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</si>
  <si>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</si>
  <si>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</si>
  <si>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</si>
  <si>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</si>
  <si>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</si>
  <si>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</si>
  <si>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</si>
  <si>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</si>
  <si>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</si>
  <si>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</si>
  <si>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</si>
  <si>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</si>
  <si>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</si>
  <si>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</si>
  <si>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</si>
  <si>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</si>
  <si>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</si>
  <si>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</si>
  <si>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</si>
  <si>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</si>
  <si>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</si>
  <si>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</si>
  <si>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</si>
  <si>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</si>
  <si>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</si>
  <si>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</si>
  <si>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</si>
  <si>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</si>
  <si>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</si>
  <si>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</si>
  <si>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</si>
  <si>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</si>
  <si>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</si>
  <si>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</si>
  <si>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</si>
  <si>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</si>
  <si>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</si>
  <si>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</si>
  <si>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</si>
  <si>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</si>
  <si>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</si>
  <si>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</si>
  <si>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</si>
  <si>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</si>
  <si>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</si>
  <si>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</si>
  <si>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</si>
  <si>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</si>
  <si>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</si>
  <si>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</si>
  <si>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</si>
  <si>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</si>
  <si>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</si>
  <si>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</si>
  <si>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</si>
  <si>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</si>
  <si>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</si>
  <si>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</si>
  <si>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</si>
  <si>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</si>
  <si>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</si>
  <si>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</si>
  <si>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</si>
  <si>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</si>
  <si>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</si>
  <si>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</si>
  <si>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</si>
  <si>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</si>
  <si>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</si>
  <si>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</si>
  <si>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</si>
  <si>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</si>
  <si>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</si>
  <si>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</si>
  <si>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</si>
  <si>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</si>
  <si>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</si>
  <si>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</si>
  <si>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</si>
  <si>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</si>
  <si>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</si>
  <si>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</si>
  <si>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</si>
  <si>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</si>
  <si>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</si>
  <si>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</si>
  <si>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</si>
  <si>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</si>
  <si>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</si>
  <si>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</si>
  <si>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</si>
  <si>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</si>
  <si>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</si>
  <si>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</si>
  <si>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</si>
  <si>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</si>
  <si>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</si>
  <si>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</si>
  <si>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</si>
  <si>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</si>
  <si>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</si>
  <si>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</si>
  <si>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</si>
  <si>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</si>
  <si>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</si>
  <si>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</si>
  <si>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</si>
  <si>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</si>
  <si>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</si>
  <si>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</si>
  <si>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</si>
  <si>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</si>
  <si>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</si>
  <si>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</si>
  <si>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</si>
  <si>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</si>
  <si>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</si>
  <si>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</si>
  <si>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</si>
  <si>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</si>
  <si>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</si>
  <si>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</si>
  <si>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</si>
  <si>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</si>
  <si>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</si>
  <si>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</si>
  <si>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</si>
  <si>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</si>
  <si>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</si>
  <si>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</si>
  <si>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</si>
  <si>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</si>
  <si>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</si>
  <si>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</si>
  <si>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</si>
  <si>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</si>
  <si>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</si>
  <si>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</si>
  <si>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</si>
  <si>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</si>
  <si>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</si>
  <si>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</si>
  <si>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</si>
  <si>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</si>
  <si>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</si>
  <si>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</si>
  <si>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</si>
  <si>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</si>
  <si>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</si>
  <si>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</si>
  <si>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</si>
  <si>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</si>
  <si>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</si>
  <si>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</si>
  <si>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</si>
  <si>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</si>
  <si>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</si>
  <si>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</si>
  <si>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</si>
  <si>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</si>
  <si>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</si>
  <si>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</si>
  <si>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</si>
  <si>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</si>
  <si>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</si>
  <si>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</si>
  <si>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</si>
  <si>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</si>
  <si>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</si>
  <si>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</si>
  <si>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</si>
  <si>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</si>
  <si>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</si>
  <si>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</si>
  <si>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</si>
  <si>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</si>
  <si>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</si>
  <si>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</si>
  <si>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</si>
  <si>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</si>
  <si>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</si>
  <si>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</si>
  <si>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</si>
  <si>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</si>
  <si>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</si>
  <si>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</si>
  <si>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</si>
  <si>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</si>
  <si>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</si>
  <si>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</si>
  <si>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</si>
  <si>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</si>
  <si>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</si>
  <si>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</si>
  <si>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</si>
  <si>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</si>
  <si>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</si>
  <si>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</si>
  <si>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</si>
  <si>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</si>
  <si>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</si>
  <si>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</si>
  <si>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</si>
  <si>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</si>
  <si>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</si>
  <si>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</si>
  <si>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</si>
  <si>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</si>
  <si>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</si>
  <si>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</si>
  <si>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</si>
  <si>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</si>
  <si>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</si>
  <si>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</si>
  <si>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</si>
  <si>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</si>
  <si>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</si>
  <si>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</si>
  <si>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</si>
  <si>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</si>
  <si>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</si>
  <si>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</si>
  <si>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</si>
  <si>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</si>
  <si>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</si>
  <si>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</si>
  <si>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</si>
  <si>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</si>
  <si>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</si>
  <si>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</si>
  <si>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</si>
  <si>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</si>
  <si>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</si>
  <si>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</si>
  <si>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</si>
  <si>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</si>
  <si>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</si>
  <si>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</si>
  <si>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</si>
  <si>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</si>
  <si>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</si>
  <si>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</si>
  <si>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</si>
  <si>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</si>
  <si>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</si>
  <si>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</si>
  <si>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</si>
  <si>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</si>
  <si>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</si>
  <si>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</si>
  <si>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</si>
  <si>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</si>
  <si>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</si>
  <si>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</si>
  <si>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</si>
  <si>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</si>
  <si>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</si>
  <si>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</si>
  <si>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</si>
  <si>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</si>
  <si>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</si>
  <si>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</si>
  <si>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</si>
  <si>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</si>
  <si>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</si>
  <si>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</si>
  <si>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</si>
  <si>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</si>
  <si>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</si>
  <si>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</si>
  <si>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</si>
  <si>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</si>
  <si>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</si>
  <si>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</si>
  <si>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</si>
  <si>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</si>
  <si>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</si>
  <si>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</si>
  <si>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</si>
  <si>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</si>
  <si>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</si>
  <si>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</si>
  <si>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</si>
  <si>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</si>
  <si>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</si>
  <si>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</si>
  <si>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</si>
  <si>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</si>
  <si>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</si>
  <si>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</si>
  <si>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</si>
  <si>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</si>
  <si>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</si>
  <si>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</si>
  <si>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</si>
  <si>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</si>
  <si>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</si>
  <si>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</si>
  <si>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</si>
  <si>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</si>
  <si>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</si>
  <si>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</si>
  <si>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</si>
  <si>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</si>
  <si>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</si>
  <si>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</si>
  <si>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</si>
  <si>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</si>
  <si>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</si>
  <si>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</si>
  <si>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</si>
  <si>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</si>
  <si>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</si>
  <si>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</si>
  <si>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</si>
  <si>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</si>
  <si>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</si>
  <si>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</si>
  <si>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</si>
  <si>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</si>
  <si>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</si>
  <si>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</si>
  <si>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</si>
  <si>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</si>
  <si>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</si>
  <si>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</si>
  <si>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</si>
  <si>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</si>
  <si>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</si>
  <si>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</si>
  <si>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</si>
  <si>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</si>
  <si>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</si>
  <si>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</si>
  <si>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</si>
  <si>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</si>
  <si>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</si>
  <si>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</si>
  <si>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</si>
  <si>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</si>
  <si>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</si>
  <si>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</si>
  <si>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</si>
  <si>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</si>
  <si>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</si>
  <si>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</si>
  <si>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</si>
  <si>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</si>
  <si>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</si>
  <si>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</si>
  <si>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</si>
  <si>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</si>
  <si>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</si>
  <si>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</si>
  <si>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</si>
  <si>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</si>
  <si>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</si>
  <si>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</si>
  <si>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</si>
  <si>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</si>
  <si>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</si>
  <si>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</si>
  <si>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</si>
  <si>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</si>
  <si>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</si>
  <si>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</si>
  <si>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</si>
  <si>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</si>
  <si>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</si>
  <si>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</si>
  <si>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</si>
  <si>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</si>
  <si>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</si>
  <si>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</si>
  <si>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</si>
  <si>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</si>
  <si>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</si>
  <si>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</si>
  <si>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</si>
  <si>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</si>
  <si>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</si>
  <si>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</si>
  <si>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</si>
  <si>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</si>
  <si>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</si>
  <si>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</si>
  <si>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</si>
  <si>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</si>
  <si>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</si>
  <si>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</si>
  <si>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</si>
  <si>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</si>
  <si>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</si>
  <si>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</si>
  <si>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</si>
  <si>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</si>
  <si>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</si>
  <si>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</si>
  <si>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</si>
  <si>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</si>
  <si>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</si>
  <si>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</si>
  <si>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</si>
  <si>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</si>
  <si>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</si>
  <si>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</si>
  <si>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</si>
  <si>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</si>
  <si>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</si>
  <si>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</si>
  <si>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</si>
  <si>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</si>
  <si>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</si>
  <si>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</si>
  <si>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</si>
  <si>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</si>
  <si>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</si>
  <si>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</si>
  <si>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</si>
  <si>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</si>
  <si>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</si>
  <si>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</si>
  <si>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</si>
  <si>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</si>
  <si>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</si>
  <si>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</si>
  <si>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</si>
  <si>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</si>
  <si>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</si>
  <si>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</si>
  <si>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</si>
  <si>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</si>
  <si>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</si>
  <si>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</si>
  <si>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</si>
  <si>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</si>
  <si>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</si>
  <si>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</si>
  <si>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</si>
  <si>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</si>
  <si>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</si>
  <si>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</si>
  <si>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</si>
  <si>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</si>
  <si>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</si>
  <si>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</si>
  <si>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</si>
  <si>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</si>
  <si>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</si>
  <si>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</si>
  <si>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</si>
  <si>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</si>
  <si>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</si>
  <si>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</si>
  <si>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</si>
  <si>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</si>
  <si>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</si>
  <si>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</si>
  <si>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</si>
  <si>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</si>
  <si>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</si>
  <si>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</si>
  <si>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</si>
  <si>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</si>
  <si>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</si>
  <si>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</si>
  <si>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</si>
  <si>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</si>
  <si>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</si>
  <si>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</si>
  <si>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</si>
  <si>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</si>
  <si>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</si>
  <si>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</si>
  <si>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</si>
  <si>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</si>
  <si>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</si>
  <si>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</si>
  <si>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</si>
  <si>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</si>
  <si>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</si>
  <si>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</si>
  <si>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</si>
  <si>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</si>
  <si>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</si>
  <si>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</si>
  <si>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</si>
  <si>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</si>
  <si>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</si>
  <si>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</si>
  <si>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</si>
  <si>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</si>
  <si>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</si>
  <si>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</si>
  <si>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</si>
  <si>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</si>
  <si>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</si>
  <si>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</si>
  <si>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</si>
  <si>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</si>
  <si>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</si>
  <si>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</si>
  <si>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</si>
  <si>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</si>
  <si>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</si>
  <si>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</si>
  <si>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</si>
  <si>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</si>
  <si>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</si>
  <si>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</si>
  <si>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</si>
  <si>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</si>
  <si>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</si>
  <si>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</si>
  <si>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</si>
  <si>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</si>
  <si>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</si>
  <si>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</si>
  <si>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</si>
  <si>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</si>
  <si>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</si>
  <si>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</si>
  <si>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</si>
  <si>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</si>
  <si>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</si>
  <si>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</si>
  <si>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</si>
  <si>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</si>
  <si>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</si>
  <si>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</si>
  <si>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</si>
  <si>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</si>
  <si>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</si>
  <si>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</si>
  <si>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</si>
  <si>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</si>
  <si>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</si>
  <si>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</si>
  <si>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</si>
  <si>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</si>
  <si>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</si>
  <si>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</si>
  <si>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</si>
  <si>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</si>
  <si>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</si>
  <si>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</si>
  <si>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</si>
  <si>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</si>
  <si>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</si>
  <si>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</si>
  <si>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</si>
  <si>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</si>
  <si>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</si>
  <si>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</si>
  <si>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</si>
  <si>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</si>
  <si>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</si>
  <si>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</si>
  <si>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</si>
  <si>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</si>
  <si>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</si>
  <si>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</si>
  <si>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</si>
  <si>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</si>
  <si>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</si>
  <si>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</si>
  <si>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</si>
  <si>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</si>
  <si>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</si>
  <si>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</si>
  <si>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</si>
  <si>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</si>
  <si>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</si>
  <si>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</si>
  <si>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</si>
  <si>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</si>
  <si>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</si>
  <si>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</si>
  <si>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</si>
  <si>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</si>
  <si>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</si>
  <si>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</si>
  <si>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</si>
  <si>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</si>
  <si>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</si>
  <si>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</si>
  <si>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</si>
  <si>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</si>
  <si>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</si>
  <si>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</si>
  <si>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</si>
  <si>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</si>
  <si>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</si>
  <si>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</si>
  <si>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</si>
  <si>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</si>
  <si>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</si>
  <si>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</si>
  <si>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</si>
  <si>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</si>
  <si>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</si>
  <si>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</si>
  <si>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</si>
  <si>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</si>
  <si>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</si>
  <si>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</si>
  <si>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</si>
  <si>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</si>
  <si>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</si>
  <si>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</si>
  <si>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</si>
  <si>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</si>
  <si>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</si>
  <si>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</si>
  <si>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</si>
  <si>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</si>
  <si>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</si>
  <si>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</si>
  <si>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</si>
  <si>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</si>
  <si>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</si>
  <si>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</si>
  <si>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</si>
  <si>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</si>
  <si>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</si>
  <si>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</si>
  <si>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</si>
  <si>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</si>
  <si>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</si>
  <si>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</si>
  <si>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</si>
  <si>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</si>
  <si>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</si>
  <si>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</si>
  <si>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</si>
  <si>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</si>
  <si>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</si>
  <si>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</si>
  <si>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</si>
  <si>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</si>
  <si>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</si>
  <si>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</si>
  <si>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</si>
  <si>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</si>
  <si>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</si>
  <si>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</si>
  <si>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</si>
  <si>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</si>
  <si>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</si>
  <si>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</si>
  <si>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</si>
  <si>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</si>
  <si>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</si>
  <si>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</si>
  <si>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</si>
  <si>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</si>
  <si>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</si>
  <si>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</si>
  <si>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</si>
  <si>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</si>
  <si>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</si>
  <si>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</si>
  <si>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</si>
  <si>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</si>
  <si>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</si>
  <si>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</si>
  <si>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</si>
  <si>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</si>
  <si>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</si>
  <si>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</si>
  <si>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</si>
  <si>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</si>
  <si>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</si>
  <si>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</si>
  <si>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</si>
  <si>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</si>
  <si>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</si>
  <si>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</si>
  <si>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</si>
  <si>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</si>
  <si>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</si>
  <si>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</si>
  <si>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</si>
  <si>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</si>
  <si>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</si>
  <si>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</si>
  <si>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</si>
  <si>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</si>
  <si>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</si>
  <si>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</si>
  <si>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</si>
  <si>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</si>
  <si>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</si>
  <si>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</si>
  <si>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</si>
  <si>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</si>
  <si>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</si>
  <si>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</si>
  <si>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</si>
  <si>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</si>
  <si>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</si>
  <si>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</si>
  <si>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</si>
  <si>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</si>
  <si>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</si>
  <si>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</si>
  <si>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</si>
  <si>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</si>
  <si>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</si>
  <si>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</si>
  <si>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</si>
  <si>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</si>
  <si>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</si>
  <si>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</si>
  <si>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</si>
  <si>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</si>
  <si>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</si>
  <si>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</si>
  <si>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</si>
  <si>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</si>
  <si>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</si>
  <si>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</si>
  <si>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</si>
  <si>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</si>
  <si>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</si>
  <si>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</si>
  <si>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</si>
  <si>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</si>
  <si>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</si>
  <si>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</si>
  <si>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</si>
  <si>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</si>
  <si>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</si>
  <si>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</si>
  <si>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</si>
  <si>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</si>
  <si>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</si>
  <si>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</si>
  <si>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</si>
  <si>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</si>
  <si>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</si>
  <si>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</si>
  <si>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</si>
  <si>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</si>
  <si>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</si>
  <si>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</si>
  <si>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</si>
  <si>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</si>
  <si>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</si>
  <si>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</si>
  <si>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</si>
  <si>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</si>
  <si>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</si>
  <si>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</si>
  <si>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</si>
  <si>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</si>
  <si>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</si>
  <si>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</si>
  <si>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</si>
  <si>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</si>
  <si>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</si>
  <si>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</si>
  <si>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</si>
  <si>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</si>
  <si>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</si>
  <si>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</si>
  <si>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</si>
  <si>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</si>
  <si>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</si>
  <si>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</si>
  <si>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</si>
  <si>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</si>
  <si>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</si>
  <si>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</si>
  <si>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</si>
  <si>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</si>
  <si>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</si>
  <si>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</si>
  <si>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</si>
  <si>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</si>
  <si>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</si>
  <si>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</si>
  <si>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</si>
  <si>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</si>
  <si>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</si>
  <si>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</si>
  <si>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</si>
  <si>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</si>
  <si>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</si>
  <si>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</si>
  <si>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</si>
  <si>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</si>
  <si>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</si>
  <si>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</si>
  <si>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</si>
  <si>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</si>
  <si>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</si>
  <si>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</si>
  <si>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</si>
  <si>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</si>
  <si>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</si>
  <si>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</si>
  <si>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</si>
  <si>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</si>
  <si>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</si>
  <si>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</si>
  <si>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</si>
  <si>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</si>
  <si>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</si>
  <si>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</si>
  <si>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</si>
  <si>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</si>
  <si>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</si>
  <si>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</si>
  <si>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</si>
  <si>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</si>
  <si>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</si>
  <si>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</si>
  <si>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</si>
  <si>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</si>
  <si>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</si>
  <si>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</si>
  <si>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</si>
  <si>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</si>
  <si>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</si>
  <si>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</si>
  <si>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</si>
  <si>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</si>
  <si>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</si>
  <si>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</si>
  <si>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</si>
  <si>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</si>
  <si>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</si>
  <si>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</si>
  <si>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</si>
  <si>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</si>
  <si>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</si>
  <si>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</si>
  <si>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</si>
  <si>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</si>
  <si>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</si>
  <si>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</si>
  <si>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</si>
  <si>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</si>
  <si>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</si>
  <si>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</si>
  <si>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</si>
  <si>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</si>
  <si>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</si>
  <si>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</si>
  <si>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</si>
  <si>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</si>
  <si>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</si>
  <si>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</si>
  <si>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</si>
  <si>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2021-47-47001432020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</si>
</sst>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5" zoomScaleNormal="7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6" t="s">
        <v>711</v>
      </c>
      <c r="J20" s="147" t="s">
        <v>713</v>
      </c>
      <c r="K20" s="148">
        <v>1394547180</v>
      </c>
      <c r="L20" s="149">
        <v>44193</v>
      </c>
      <c r="M20" s="149">
        <v>44561</v>
      </c>
      <c r="N20" s="132">
        <f>+(M20-L20)/30</f>
        <v>12.266666666666667</v>
      </c>
      <c r="O20" s="135"/>
      <c r="U20" s="131"/>
      <c r="V20" s="105">
        <f ca="1">NOW()</f>
        <v>44190.79151909722</v>
      </c>
      <c r="W20" s="105">
        <f ca="1">NOW()</f>
        <v>44190.79151909722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2681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2682</v>
      </c>
      <c r="E48" s="173">
        <v>41501</v>
      </c>
      <c r="F48" s="173">
        <v>41851</v>
      </c>
      <c r="G48" s="156">
        <f>IF(AND(E48&lt;&gt;"",F48&lt;&gt;""),((F48-E48)/30),"")</f>
        <v>11.666666666666666</v>
      </c>
      <c r="H48" s="119" t="s">
        <v>2705</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2683</v>
      </c>
      <c r="E49" s="173">
        <v>42002</v>
      </c>
      <c r="F49" s="173">
        <v>42367</v>
      </c>
      <c r="G49" s="156">
        <f t="shared" ref="G49:G50" si="2">IF(AND(E49&lt;&gt;"",F49&lt;&gt;""),((F49-E49)/30),"")</f>
        <v>12.166666666666666</v>
      </c>
      <c r="H49" s="174" t="s">
        <v>2706</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2684</v>
      </c>
      <c r="E50" s="173">
        <v>42002</v>
      </c>
      <c r="F50" s="173">
        <v>42367</v>
      </c>
      <c r="G50" s="156">
        <f t="shared" si="2"/>
        <v>12.166666666666666</v>
      </c>
      <c r="H50" s="119" t="s">
        <v>2707</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2685</v>
      </c>
      <c r="E51" s="173">
        <v>42397</v>
      </c>
      <c r="F51" s="173">
        <v>42674</v>
      </c>
      <c r="G51" s="156">
        <f t="shared" ref="G51:G107" si="3">IF(AND(E51&lt;&gt;"",F51&lt;&gt;""),((F51-E51)/30),"")</f>
        <v>9.2333333333333325</v>
      </c>
      <c r="H51" s="119" t="s">
        <v>2708</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2686</v>
      </c>
      <c r="E52" s="118" t="s">
        <v>2687</v>
      </c>
      <c r="F52" s="118" t="s">
        <v>2688</v>
      </c>
      <c r="G52" s="156">
        <f t="shared" si="3"/>
        <v>12.266666666666667</v>
      </c>
      <c r="H52" s="119" t="s">
        <v>2709</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2689</v>
      </c>
      <c r="E53" s="118" t="s">
        <v>2690</v>
      </c>
      <c r="F53" s="118" t="s">
        <v>2691</v>
      </c>
      <c r="G53" s="156">
        <f t="shared" si="3"/>
        <v>11.166666666666666</v>
      </c>
      <c r="H53" s="119" t="s">
        <v>2710</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2692</v>
      </c>
      <c r="E54" s="118" t="s">
        <v>2693</v>
      </c>
      <c r="F54" s="118" t="s">
        <v>2694</v>
      </c>
      <c r="G54" s="156">
        <f t="shared" si="3"/>
        <v>0.96666666666666667</v>
      </c>
      <c r="H54" s="119" t="s">
        <v>2711</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2695</v>
      </c>
      <c r="E55" s="118" t="s">
        <v>2696</v>
      </c>
      <c r="F55" s="118" t="s">
        <v>2691</v>
      </c>
      <c r="G55" s="156">
        <f t="shared" si="3"/>
        <v>3.0333333333333332</v>
      </c>
      <c r="H55" s="119" t="s">
        <v>2711</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2697</v>
      </c>
      <c r="E56" s="118" t="s">
        <v>2698</v>
      </c>
      <c r="F56" s="118" t="s">
        <v>2699</v>
      </c>
      <c r="G56" s="156">
        <f t="shared" si="3"/>
        <v>6.2666666666666666</v>
      </c>
      <c r="H56" s="119" t="s">
        <v>2712</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2700</v>
      </c>
      <c r="E57" s="118" t="s">
        <v>2693</v>
      </c>
      <c r="F57" s="118" t="s">
        <v>2694</v>
      </c>
      <c r="G57" s="156">
        <f t="shared" si="3"/>
        <v>0.96666666666666667</v>
      </c>
      <c r="H57" s="119" t="s">
        <v>2713</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2701</v>
      </c>
      <c r="E58" s="118" t="s">
        <v>2702</v>
      </c>
      <c r="F58" s="118" t="s">
        <v>2703</v>
      </c>
      <c r="G58" s="156">
        <f t="shared" si="3"/>
        <v>11</v>
      </c>
      <c r="H58" s="119" t="s">
        <v>2714</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2704</v>
      </c>
      <c r="E59" s="118" t="s">
        <v>2702</v>
      </c>
      <c r="F59" s="118" t="s">
        <v>2703</v>
      </c>
      <c r="G59" s="156">
        <f t="shared" si="3"/>
        <v>11</v>
      </c>
      <c r="H59" s="119" t="s">
        <v>2714</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2715</v>
      </c>
      <c r="E114" s="173">
        <v>43884</v>
      </c>
      <c r="F114" s="173">
        <v>44195</v>
      </c>
      <c r="G114" s="156">
        <f>IF(AND(E114&lt;&gt;"",F114&lt;&gt;""),((F114-E114)/30),"")</f>
        <v>10.366666666666667</v>
      </c>
      <c r="H114" s="116" t="s">
        <v>2718</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2716</v>
      </c>
      <c r="E115" s="173">
        <v>43889</v>
      </c>
      <c r="F115" s="173">
        <v>44195</v>
      </c>
      <c r="G115" s="156">
        <f t="shared" ref="G115:G116" si="4">IF(AND(E115&lt;&gt;"",F115&lt;&gt;""),((F115-E115)/30),"")</f>
        <v>10.199999999999999</v>
      </c>
      <c r="H115" s="64" t="s">
        <v>2719</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2717</v>
      </c>
      <c r="E116" s="173">
        <v>43889</v>
      </c>
      <c r="F116" s="173">
        <v>44195</v>
      </c>
      <c r="G116" s="156">
        <f t="shared" si="4"/>
        <v>10.199999999999999</v>
      </c>
      <c r="H116" s="64" t="s">
        <v>2719</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41836415.399999999</v>
      </c>
      <c r="F185" s="92"/>
      <c r="G185" s="93"/>
      <c r="H185" s="88"/>
      <c r="I185" s="90" t="s">
        <v>2627</v>
      </c>
      <c r="J185" s="162">
        <f>+SUM(M179:M183)</f>
        <v>0.02</v>
      </c>
      <c r="K185" s="200" t="s">
        <v>2628</v>
      </c>
      <c r="L185" s="200"/>
      <c r="M185" s="94">
        <f>+J185*(SUM(K20:K35))</f>
        <v>27890943.600000001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2020-12-25T23:59:48Z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