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148F920C-A7B3-4A18-86DD-A5B05C5F23A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<sst xmlns="http://schemas.openxmlformats.org/spreadsheetml/2006/main" count="3163" uniqueCount="2721">
  <si>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</si>
  <si>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</si>
  <si>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</si>
  <si>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</si>
  <si>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</si>
  <si>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</si>
  <si>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</si>
  <si>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</si>
  <si>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</si>
  <si>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</si>
  <si>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</si>
  <si>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</si>
  <si>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</si>
  <si>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</si>
  <si>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</si>
  <si>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</si>
  <si>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</si>
  <si>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</si>
  <si>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</si>
  <si>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</si>
  <si>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</si>
  <si>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</si>
  <si>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</si>
  <si>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</si>
  <si>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</si>
  <si>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</si>
  <si>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</si>
  <si>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</si>
  <si>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</si>
  <si>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</si>
  <si>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</si>
  <si>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</si>
  <si>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</si>
  <si>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</si>
  <si>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</si>
  <si>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</si>
  <si>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</si>
  <si>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</si>
  <si>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</si>
  <si>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</si>
  <si>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</si>
  <si>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</si>
  <si>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</si>
  <si>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</si>
  <si>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</si>
  <si>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</si>
  <si>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</si>
  <si>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</si>
  <si>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</si>
  <si>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</si>
  <si>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</si>
  <si>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</si>
  <si>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</si>
  <si>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</si>
  <si>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</si>
  <si>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</si>
  <si>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</si>
  <si>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</si>
  <si>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</si>
  <si>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</si>
  <si>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</si>
  <si>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</si>
  <si>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</si>
  <si>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</si>
  <si>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</si>
  <si>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</si>
  <si>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</si>
  <si>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</si>
  <si>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</si>
  <si>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</si>
  <si>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</si>
  <si>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</si>
  <si>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</si>
  <si>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</si>
  <si>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</si>
  <si>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</si>
  <si>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</si>
  <si>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</si>
  <si>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</si>
  <si>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</si>
  <si>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</si>
  <si>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</si>
  <si>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</si>
  <si>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</si>
  <si>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</si>
  <si>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</si>
  <si>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</si>
  <si>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</si>
  <si>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</si>
  <si>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</si>
  <si>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</si>
  <si>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</si>
  <si>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</si>
  <si>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</si>
  <si>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</si>
  <si>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</si>
  <si>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</si>
  <si>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</si>
  <si>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</si>
  <si>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</si>
  <si>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</si>
  <si>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</si>
  <si>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</si>
  <si>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</si>
  <si>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</si>
  <si>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</si>
  <si>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</si>
  <si>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</si>
  <si>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</si>
  <si>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</si>
  <si>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</si>
  <si>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</si>
  <si>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</si>
  <si>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</si>
  <si>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</si>
  <si>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</si>
  <si>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</si>
  <si>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</si>
  <si>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</si>
  <si>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</si>
  <si>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</si>
  <si>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</si>
  <si>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</si>
  <si>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</si>
  <si>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</si>
  <si>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</si>
  <si>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</si>
  <si>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</si>
  <si>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</si>
  <si>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</si>
  <si>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</si>
  <si>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</si>
  <si>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</si>
  <si>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</si>
  <si>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</si>
  <si>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</si>
  <si>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</si>
  <si>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</si>
  <si>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</si>
  <si>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</si>
  <si>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</si>
  <si>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</si>
  <si>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</si>
  <si>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</si>
  <si>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</si>
  <si>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</si>
  <si>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</si>
  <si>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</si>
  <si>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</si>
  <si>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</si>
  <si>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</si>
  <si>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</si>
  <si>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</si>
  <si>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</si>
  <si>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</si>
  <si>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</si>
  <si>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</si>
  <si>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</si>
  <si>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</si>
  <si>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</si>
  <si>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</si>
  <si>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</si>
  <si>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</si>
  <si>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</si>
  <si>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</si>
  <si>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</si>
  <si>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</si>
  <si>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</si>
  <si>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</si>
  <si>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</si>
  <si>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</si>
  <si>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</si>
  <si>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</si>
  <si>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</si>
  <si>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</si>
  <si>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</si>
  <si>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</si>
  <si>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</si>
  <si>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</si>
  <si>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</si>
  <si>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</si>
  <si>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</si>
  <si>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</si>
  <si>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</si>
  <si>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</si>
  <si>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</si>
  <si>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</si>
  <si>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</si>
  <si>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</si>
  <si>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</si>
  <si>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</si>
  <si>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</si>
  <si>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</si>
  <si>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</si>
  <si>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</si>
  <si>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</si>
  <si>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</si>
  <si>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</si>
  <si>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</si>
  <si>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</si>
  <si>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</si>
  <si>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</si>
  <si>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</si>
  <si>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</si>
  <si>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</si>
  <si>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</si>
  <si>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</si>
  <si>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</si>
  <si>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</si>
  <si>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</si>
  <si>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</si>
  <si>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</si>
  <si>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</si>
  <si>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</si>
  <si>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</si>
  <si>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</si>
  <si>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</si>
  <si>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</si>
  <si>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</si>
  <si>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</si>
  <si>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</si>
  <si>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</si>
  <si>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</si>
  <si>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</si>
  <si>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</si>
  <si>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</si>
  <si>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</si>
  <si>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</si>
  <si>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</si>
  <si>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</si>
  <si>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</si>
  <si>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</si>
  <si>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</si>
  <si>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</si>
  <si>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</si>
  <si>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</si>
  <si>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</si>
  <si>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</si>
  <si>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</si>
  <si>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</si>
  <si>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</si>
  <si>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</si>
  <si>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</si>
  <si>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</si>
  <si>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</si>
  <si>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</si>
  <si>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</si>
  <si>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</si>
  <si>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</si>
  <si>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</si>
  <si>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</si>
  <si>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</si>
  <si>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</si>
  <si>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</si>
  <si>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</si>
  <si>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</si>
  <si>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</si>
  <si>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</si>
  <si>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</si>
  <si>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</si>
  <si>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</si>
  <si>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</si>
  <si>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</si>
  <si>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</si>
  <si>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</si>
  <si>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</si>
  <si>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</si>
  <si>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</si>
  <si>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</si>
  <si>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</si>
  <si>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</si>
  <si>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</si>
  <si>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</si>
  <si>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</si>
  <si>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</si>
  <si>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</si>
  <si>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</si>
  <si>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</si>
  <si>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</si>
  <si>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</si>
  <si>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</si>
  <si>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</si>
  <si>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</si>
  <si>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</si>
  <si>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</si>
  <si>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</si>
  <si>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</si>
  <si>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</si>
  <si>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</si>
  <si>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</si>
  <si>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</si>
  <si>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</si>
  <si>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</si>
  <si>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</si>
  <si>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</si>
  <si>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</si>
  <si>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</si>
  <si>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</si>
  <si>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</si>
  <si>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</si>
  <si>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</si>
  <si>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</si>
  <si>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</si>
  <si>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</si>
  <si>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</si>
  <si>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</si>
  <si>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</si>
  <si>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</si>
  <si>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</si>
  <si>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</si>
  <si>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</si>
  <si>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</si>
  <si>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</si>
  <si>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</si>
  <si>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</si>
  <si>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</si>
  <si>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</si>
  <si>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</si>
  <si>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</si>
  <si>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</si>
  <si>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</si>
  <si>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</si>
  <si>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</si>
  <si>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</si>
  <si>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</si>
  <si>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</si>
  <si>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</si>
  <si>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</si>
  <si>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</si>
  <si>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</si>
  <si>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</si>
  <si>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</si>
  <si>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</si>
  <si>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</si>
  <si>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</si>
  <si>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</si>
  <si>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</si>
  <si>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</si>
  <si>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</si>
  <si>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</si>
  <si>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</si>
  <si>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</si>
  <si>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</si>
  <si>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</si>
  <si>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</si>
  <si>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</si>
  <si>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</si>
  <si>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</si>
  <si>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</si>
  <si>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</si>
  <si>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</si>
  <si>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</si>
  <si>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</si>
  <si>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</si>
  <si>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</si>
  <si>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</si>
  <si>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</si>
  <si>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</si>
  <si>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</si>
  <si>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</si>
  <si>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</si>
  <si>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</si>
  <si>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</si>
  <si>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</si>
  <si>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</si>
  <si>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</si>
  <si>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</si>
  <si>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</si>
  <si>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</si>
  <si>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</si>
  <si>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</si>
  <si>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</si>
  <si>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</si>
  <si>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</si>
  <si>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</si>
  <si>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</si>
  <si>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</si>
  <si>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</si>
  <si>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</si>
  <si>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</si>
  <si>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</si>
  <si>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</si>
  <si>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</si>
  <si>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</si>
  <si>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</si>
  <si>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</si>
  <si>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</si>
  <si>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</si>
  <si>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</si>
  <si>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</si>
  <si>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</si>
  <si>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</si>
  <si>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</si>
  <si>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</si>
  <si>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</si>
  <si>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</si>
  <si>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</si>
  <si>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</si>
  <si>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</si>
  <si>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</si>
  <si>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</si>
  <si>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</si>
  <si>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</si>
  <si>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</si>
  <si>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</si>
  <si>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</si>
  <si>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</si>
  <si>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</si>
  <si>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</si>
  <si>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</si>
  <si>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</si>
  <si>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</si>
  <si>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</si>
  <si>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</si>
  <si>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</si>
  <si>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</si>
  <si>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</si>
  <si>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</si>
  <si>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</si>
  <si>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</si>
  <si>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</si>
  <si>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</si>
  <si>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</si>
  <si>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</si>
  <si>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</si>
  <si>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</si>
  <si>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</si>
  <si>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</si>
  <si>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</si>
  <si>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</si>
  <si>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</si>
  <si>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</si>
  <si>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</si>
  <si>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</si>
  <si>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</si>
  <si>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</si>
  <si>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</si>
  <si>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</si>
  <si>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</si>
  <si>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</si>
  <si>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</si>
  <si>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</si>
  <si>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</si>
  <si>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</si>
  <si>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</si>
  <si>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</si>
  <si>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</si>
  <si>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</si>
  <si>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</si>
  <si>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</si>
  <si>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</si>
  <si>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</si>
  <si>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</si>
  <si>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</si>
  <si>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</si>
  <si>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</si>
  <si>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</si>
  <si>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</si>
  <si>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</si>
  <si>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</si>
  <si>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</si>
  <si>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</si>
  <si>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</si>
  <si>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</si>
  <si>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</si>
  <si>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</si>
  <si>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</si>
  <si>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</si>
  <si>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</si>
  <si>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</si>
  <si>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</si>
  <si>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</si>
  <si>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</si>
  <si>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</si>
  <si>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</si>
  <si>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</si>
  <si>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</si>
  <si>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</si>
  <si>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</si>
  <si>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</si>
  <si>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</si>
  <si>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</si>
  <si>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</si>
  <si>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</si>
  <si>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</si>
  <si>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</si>
  <si>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</si>
  <si>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</si>
  <si>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</si>
  <si>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</si>
  <si>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</si>
  <si>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</si>
  <si>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</si>
  <si>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</si>
  <si>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</si>
  <si>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</si>
  <si>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</si>
  <si>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</si>
  <si>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</si>
  <si>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</si>
  <si>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</si>
  <si>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</si>
  <si>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</si>
  <si>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</si>
  <si>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</si>
  <si>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</si>
  <si>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</si>
  <si>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</si>
  <si>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</si>
  <si>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</si>
  <si>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</si>
  <si>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</si>
  <si>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</si>
  <si>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</si>
  <si>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</si>
  <si>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</si>
  <si>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</si>
  <si>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</si>
  <si>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</si>
  <si>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</si>
  <si>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</si>
  <si>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</si>
  <si>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</si>
  <si>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</si>
  <si>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</si>
  <si>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</si>
  <si>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</si>
  <si>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</si>
  <si>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</si>
  <si>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</si>
  <si>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</si>
  <si>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</si>
  <si>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</si>
  <si>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</si>
  <si>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</si>
  <si>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</si>
  <si>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</si>
  <si>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</si>
  <si>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</si>
  <si>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</si>
  <si>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</si>
  <si>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</si>
  <si>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</si>
  <si>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</si>
  <si>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</si>
  <si>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</si>
  <si>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</si>
  <si>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</si>
  <si>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</si>
  <si>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</si>
  <si>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</si>
  <si>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</si>
  <si>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</si>
  <si>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</si>
  <si>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</si>
  <si>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</si>
  <si>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</si>
  <si>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</si>
  <si>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</si>
  <si>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</si>
  <si>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</si>
  <si>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</si>
  <si>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</si>
  <si>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</si>
  <si>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</si>
  <si>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</si>
  <si>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</si>
  <si>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</si>
  <si>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</si>
  <si>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</si>
  <si>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</si>
  <si>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</si>
  <si>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</si>
  <si>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</si>
  <si>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</si>
  <si>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</si>
  <si>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</si>
  <si>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</si>
  <si>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</si>
  <si>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</si>
  <si>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</si>
  <si>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</si>
  <si>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</si>
  <si>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</si>
  <si>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</si>
  <si>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</si>
  <si>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</si>
  <si>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</si>
  <si>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</si>
  <si>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</si>
  <si>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</si>
  <si>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</si>
  <si>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</si>
  <si>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</si>
  <si>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</si>
  <si>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</si>
  <si>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</si>
  <si>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</si>
  <si>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</si>
  <si>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</si>
  <si>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</si>
  <si>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</si>
  <si>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</si>
  <si>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</si>
  <si>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</si>
  <si>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</si>
  <si>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</si>
  <si>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</si>
  <si>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</si>
  <si>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</si>
  <si>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</si>
  <si>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</si>
  <si>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</si>
  <si>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</si>
  <si>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</si>
  <si>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</si>
  <si>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</si>
  <si>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</si>
  <si>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</si>
  <si>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</si>
  <si>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</si>
  <si>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</si>
  <si>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</si>
  <si>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</si>
  <si>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</si>
  <si>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</si>
  <si>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</si>
  <si>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</si>
  <si>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</si>
  <si>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</si>
  <si>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</si>
  <si>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</si>
  <si>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</si>
  <si>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</si>
  <si>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</si>
  <si>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</si>
  <si>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</si>
  <si>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</si>
  <si>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</si>
  <si>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</si>
  <si>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</si>
  <si>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</si>
  <si>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</si>
  <si>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</si>
  <si>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</si>
  <si>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</si>
  <si>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</si>
  <si>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</si>
  <si>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</si>
  <si>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</si>
  <si>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</si>
  <si>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</si>
  <si>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</si>
  <si>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</si>
  <si>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</si>
  <si>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</si>
  <si>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</si>
  <si>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</si>
  <si>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</si>
  <si>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</si>
  <si>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</si>
  <si>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</si>
  <si>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</si>
  <si>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</si>
  <si>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</si>
  <si>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</si>
  <si>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</si>
  <si>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</si>
  <si>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</si>
  <si>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</si>
  <si>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</si>
  <si>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</si>
  <si>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</si>
  <si>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</si>
  <si>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</si>
  <si>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</si>
  <si>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</si>
  <si>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</si>
  <si>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</si>
  <si>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</si>
  <si>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</si>
  <si>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</si>
  <si>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</si>
  <si>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</si>
  <si>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</si>
  <si>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</si>
  <si>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</si>
  <si>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</si>
  <si>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</si>
  <si>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</si>
  <si>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</si>
  <si>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</si>
  <si>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</si>
  <si>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</si>
  <si>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</si>
  <si>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</si>
  <si>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</si>
  <si>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</si>
  <si>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</si>
  <si>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</si>
  <si>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</si>
  <si>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</si>
  <si>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</si>
  <si>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</si>
  <si>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</si>
  <si>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</si>
  <si>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</si>
  <si>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</si>
  <si>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</si>
  <si>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</si>
  <si>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</si>
  <si>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</si>
  <si>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</si>
  <si>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</si>
  <si>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</si>
  <si>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</si>
  <si>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</si>
  <si>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</si>
  <si>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</si>
  <si>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</si>
  <si>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</si>
  <si>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</si>
  <si>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</si>
  <si>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</si>
  <si>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</si>
  <si>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</si>
  <si>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</si>
  <si>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</si>
  <si>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</si>
  <si>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</si>
  <si>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</si>
  <si>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</si>
  <si>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</si>
  <si>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</si>
  <si>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</si>
  <si>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</si>
  <si>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</si>
  <si>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</si>
  <si>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</si>
  <si>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</si>
  <si>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</si>
  <si>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</si>
  <si>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</si>
  <si>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</si>
  <si>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</si>
  <si>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</si>
  <si>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</si>
  <si>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</si>
  <si>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</si>
  <si>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</si>
  <si>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</si>
  <si>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</si>
  <si>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</si>
  <si>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</si>
  <si>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</si>
  <si>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</si>
  <si>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</si>
  <si>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</si>
  <si>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</si>
  <si>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</si>
  <si>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</si>
  <si>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</si>
  <si>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</si>
  <si>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</si>
  <si>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</si>
  <si>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</si>
  <si>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</si>
  <si>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</si>
  <si>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</si>
  <si>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</si>
  <si>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</si>
  <si>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</si>
  <si>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</si>
  <si>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</si>
  <si>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</si>
  <si>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</si>
  <si>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</si>
  <si>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</si>
  <si>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</si>
  <si>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</si>
  <si>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</si>
  <si>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</si>
  <si>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</si>
  <si>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</si>
  <si>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</si>
  <si>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</si>
  <si>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</si>
  <si>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</si>
  <si>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</si>
  <si>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</si>
  <si>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</si>
  <si>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</si>
  <si>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</si>
  <si>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</si>
  <si>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</si>
  <si>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</si>
  <si>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</si>
  <si>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</si>
  <si>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</si>
  <si>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</si>
  <si>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</si>
  <si>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</si>
  <si>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</si>
  <si>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</si>
  <si>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</si>
  <si>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</si>
  <si>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</si>
  <si>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</si>
  <si>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</si>
  <si>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</si>
  <si>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</si>
  <si>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</si>
  <si>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</si>
  <si>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</si>
  <si>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</si>
  <si>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</si>
  <si>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</si>
  <si>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</si>
  <si>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</si>
  <si>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</si>
  <si>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</si>
  <si>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</si>
  <si>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</si>
  <si>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</si>
  <si>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</si>
  <si>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</si>
  <si>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</si>
  <si>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</si>
  <si>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</si>
  <si>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</si>
  <si>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</si>
  <si>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</si>
  <si>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</si>
  <si>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</si>
  <si>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</si>
  <si>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</si>
  <si>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</si>
  <si>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</si>
  <si>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</si>
  <si>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</si>
  <si>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</si>
  <si>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</si>
  <si>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</si>
  <si>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</si>
  <si>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</si>
  <si>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</si>
  <si>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</si>
  <si>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</si>
  <si>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</si>
  <si>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</si>
  <si>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</si>
  <si>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</si>
  <si>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</si>
  <si>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</si>
  <si>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</si>
  <si>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</si>
  <si>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</si>
  <si>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</si>
  <si>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</si>
  <si>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</si>
  <si>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</si>
  <si>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</si>
  <si>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</si>
  <si>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</si>
  <si>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</si>
  <si>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</si>
  <si>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</si>
  <si>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</si>
  <si>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</si>
  <si>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</si>
  <si>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</si>
  <si>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</si>
  <si>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</si>
  <si>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</si>
  <si>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</si>
  <si>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</si>
  <si>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</si>
  <si>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</si>
  <si>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</si>
  <si>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</si>
  <si>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</si>
  <si>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</si>
  <si>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</si>
  <si>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</si>
  <si>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</si>
  <si>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</si>
  <si>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</si>
  <si>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</si>
  <si>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</si>
  <si>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</si>
  <si>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</si>
  <si>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</si>
  <si>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</si>
  <si>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</si>
  <si>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</si>
  <si>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</si>
  <si>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</si>
  <si>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</si>
  <si>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</si>
  <si>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</si>
  <si>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</si>
  <si>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</si>
  <si>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</si>
  <si>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</si>
  <si>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</si>
  <si>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</si>
  <si>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</si>
  <si>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</si>
  <si>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</si>
  <si>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</si>
  <si>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</si>
  <si>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</si>
  <si>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</si>
  <si>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</si>
  <si>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</si>
  <si>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</si>
  <si>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</si>
  <si>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</si>
  <si>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</si>
  <si>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</si>
  <si>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</si>
  <si>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</si>
  <si>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</si>
  <si>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</si>
  <si>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</si>
  <si>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</si>
  <si>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</si>
  <si>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</si>
  <si>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</si>
  <si>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</si>
  <si>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</si>
  <si>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</si>
  <si>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</si>
  <si>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</si>
  <si>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</si>
  <si>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</si>
  <si>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</si>
  <si>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</si>
  <si>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</si>
  <si>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</si>
  <si>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</si>
  <si>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</si>
  <si>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</si>
  <si>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</si>
  <si>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</si>
  <si>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</si>
  <si>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</si>
  <si>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</si>
  <si>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</si>
  <si>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</si>
  <si>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</si>
  <si>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</si>
  <si>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</si>
  <si>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</si>
  <si>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</si>
  <si>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</si>
  <si>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</si>
  <si>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</si>
  <si>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</si>
  <si>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</si>
  <si>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</si>
  <si>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</si>
  <si>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</si>
  <si>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</si>
  <si>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</si>
  <si>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</si>
  <si>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</si>
  <si>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</si>
  <si>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</si>
  <si>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</si>
  <si>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</si>
  <si>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</si>
  <si>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</si>
  <si>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</si>
  <si>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</si>
  <si>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</si>
  <si>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</si>
  <si>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</si>
  <si>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</si>
  <si>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</si>
  <si>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</si>
  <si>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</si>
  <si>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</si>
  <si>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</si>
  <si>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</si>
  <si>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</si>
  <si>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</si>
  <si>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</si>
  <si>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</si>
  <si>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</si>
  <si>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</si>
  <si>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</si>
  <si>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</si>
  <si>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</si>
  <si>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</si>
  <si>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</si>
  <si>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</si>
  <si>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</si>
  <si>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</si>
  <si>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</si>
  <si>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</si>
  <si>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</si>
  <si>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</si>
  <si>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</si>
  <si>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</si>
  <si>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</si>
  <si>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</si>
  <si>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</si>
  <si>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</si>
  <si>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</si>
  <si>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</si>
  <si>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</si>
  <si>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</si>
  <si>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</si>
  <si>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</si>
  <si>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</si>
  <si>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</si>
  <si>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</si>
  <si>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</si>
  <si>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</si>
  <si>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</si>
  <si>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</si>
  <si>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</si>
  <si>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</si>
  <si>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</si>
  <si>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</si>
  <si>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</si>
  <si>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</si>
  <si>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</si>
  <si>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</si>
  <si>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</si>
  <si>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</si>
  <si>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</si>
  <si>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</si>
  <si>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</si>
  <si>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</si>
  <si>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</si>
  <si>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</si>
  <si>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</si>
  <si>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</si>
  <si>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</si>
  <si>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</si>
  <si>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</si>
  <si>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</si>
  <si>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</si>
  <si>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</si>
  <si>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</si>
  <si>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</si>
  <si>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</si>
  <si>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</si>
  <si>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</si>
  <si>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</si>
  <si>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</si>
  <si>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</si>
  <si>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</si>
  <si>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</si>
  <si>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</si>
  <si>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</si>
  <si>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</si>
  <si>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</si>
  <si>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</si>
  <si>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</si>
  <si>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</si>
  <si>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</si>
  <si>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</si>
  <si>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</si>
  <si>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</si>
  <si>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</si>
  <si>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</si>
  <si>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</si>
  <si>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</si>
  <si>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</si>
  <si>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</si>
  <si>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</si>
  <si>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</si>
  <si>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</si>
  <si>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</si>
  <si>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</si>
  <si>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</si>
  <si>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</si>
  <si>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</si>
  <si>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</si>
  <si>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</si>
  <si>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</si>
  <si>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</si>
  <si>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</si>
  <si>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</si>
  <si>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</si>
  <si>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</si>
  <si>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</si>
  <si>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</si>
  <si>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</si>
  <si>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</si>
  <si>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</si>
  <si>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</si>
  <si>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</si>
  <si>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</si>
  <si>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</si>
  <si>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</si>
  <si>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</si>
  <si>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</si>
  <si>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</si>
  <si>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</si>
  <si>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</si>
  <si>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</si>
  <si>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</si>
  <si>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</si>
  <si>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</si>
  <si>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</si>
  <si>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</si>
  <si>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</si>
  <si>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</si>
  <si>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</si>
  <si>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</si>
  <si>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</si>
  <si>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</si>
  <si>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</si>
  <si>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</si>
  <si>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</si>
  <si>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</si>
  <si>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</si>
  <si>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</si>
  <si>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</si>
  <si>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</si>
  <si>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</si>
  <si>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</si>
  <si>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</si>
  <si>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</si>
  <si>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</si>
  <si>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</si>
  <si>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</si>
  <si>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</si>
  <si>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</si>
  <si>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</si>
  <si>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</si>
  <si>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</si>
  <si>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</si>
  <si>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</si>
  <si>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</si>
  <si>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</si>
  <si>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</si>
  <si>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</si>
  <si>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</si>
  <si>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</si>
  <si>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</si>
  <si>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</si>
  <si>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</si>
  <si>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</si>
  <si>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</si>
  <si>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</si>
  <si>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</si>
  <si>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</si>
  <si>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</si>
  <si>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</si>
  <si>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</si>
  <si>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</si>
  <si>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</si>
  <si>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</si>
  <si>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</si>
  <si>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</si>
  <si>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</si>
  <si>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</si>
  <si>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</si>
  <si>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</si>
  <si>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</si>
  <si>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</si>
  <si>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</si>
  <si>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</si>
  <si>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</si>
  <si>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</si>
  <si>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</si>
  <si>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</si>
  <si>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</si>
  <si>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</si>
  <si>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</si>
  <si>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</si>
  <si>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</si>
  <si>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</si>
  <si>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</si>
  <si>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</si>
  <si>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</si>
  <si>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</si>
  <si>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</si>
  <si>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</si>
  <si>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</si>
  <si>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</si>
  <si>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</si>
  <si>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</si>
  <si>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</si>
  <si>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</si>
  <si>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</si>
  <si>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</si>
  <si>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</si>
  <si>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</si>
  <si>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</si>
  <si>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</si>
  <si>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</si>
  <si>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</si>
  <si>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</si>
  <si>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</si>
  <si>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</si>
  <si>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</si>
  <si>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</si>
  <si>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</si>
  <si>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</si>
  <si>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</si>
  <si>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</si>
  <si>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</si>
  <si>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</si>
  <si>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</si>
  <si>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</si>
  <si>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</si>
  <si>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</si>
  <si>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</si>
  <si>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</si>
  <si>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</si>
  <si>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</si>
  <si>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</si>
  <si>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</si>
  <si>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</si>
  <si>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</si>
  <si>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</si>
  <si>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</si>
  <si>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</si>
  <si>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</si>
  <si>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</si>
  <si>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</si>
  <si>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</si>
  <si>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</si>
  <si>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</si>
  <si>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</si>
  <si>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</si>
  <si>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</si>
  <si>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</si>
  <si>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</si>
  <si>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</si>
  <si>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</si>
  <si>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</si>
  <si>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</si>
  <si>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</si>
  <si>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</si>
  <si>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</si>
  <si>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</si>
  <si>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</si>
  <si>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</si>
  <si>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</si>
  <si>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</si>
  <si>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</si>
  <si>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</si>
  <si>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</si>
  <si>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</si>
  <si>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</si>
  <si>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</si>
  <si>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</si>
  <si>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</si>
  <si>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</si>
  <si>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</si>
  <si>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</si>
  <si>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</si>
  <si>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</si>
  <si>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</si>
  <si>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</si>
  <si>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</si>
  <si>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</si>
  <si>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</si>
  <si>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</si>
  <si>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</si>
  <si>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</si>
  <si>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</si>
  <si>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</si>
  <si>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</si>
  <si>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</si>
  <si>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</si>
  <si>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</si>
  <si>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</si>
  <si>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</si>
  <si>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</si>
  <si>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</si>
  <si>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</si>
  <si>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</si>
  <si>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</si>
  <si>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</si>
  <si>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</si>
  <si>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</si>
  <si>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</si>
  <si>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</si>
  <si>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</si>
  <si>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</si>
  <si>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</si>
  <si>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</si>
  <si>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</si>
  <si>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</si>
  <si>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</si>
  <si>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</si>
  <si>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</si>
  <si>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</si>
  <si>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</si>
  <si>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</si>
  <si>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</si>
  <si>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</si>
  <si>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</si>
  <si>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</si>
  <si>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</si>
  <si>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</si>
  <si>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</si>
  <si>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</si>
  <si>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</si>
  <si>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</si>
  <si>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</si>
  <si>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</si>
  <si>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</si>
  <si>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</si>
  <si>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</si>
  <si>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</si>
  <si>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</si>
  <si>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</si>
  <si>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</si>
  <si>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</si>
  <si>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</si>
  <si>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</si>
  <si>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</si>
  <si>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</si>
  <si>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</si>
  <si>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</si>
  <si>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</si>
  <si>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</si>
  <si>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</si>
  <si>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</si>
  <si>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</si>
  <si>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</si>
  <si>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</si>
  <si>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</si>
  <si>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</si>
  <si>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</si>
  <si>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</si>
  <si>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</si>
  <si>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</si>
  <si>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</si>
  <si>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</si>
  <si>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</si>
  <si>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</si>
  <si>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</si>
  <si>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</si>
  <si>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</si>
  <si>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</si>
  <si>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</si>
  <si>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</si>
  <si>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</si>
  <si>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</si>
  <si>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</si>
  <si>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</si>
  <si>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</si>
  <si>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</si>
  <si>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</si>
  <si>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</si>
  <si>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</si>
  <si>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</si>
  <si>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</si>
  <si>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</si>
  <si>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</si>
  <si>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</si>
  <si>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</si>
  <si>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</si>
  <si>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</si>
  <si>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</si>
  <si>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</si>
  <si>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</si>
  <si>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</si>
  <si>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</si>
  <si>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</si>
  <si>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</si>
  <si>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</si>
  <si>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</si>
  <si>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</si>
  <si>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</si>
  <si>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</si>
  <si>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</si>
  <si>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</si>
  <si>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</si>
  <si>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</si>
  <si>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</si>
  <si>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</si>
  <si>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</si>
  <si>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</si>
  <si>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</si>
  <si>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</si>
  <si>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</si>
  <si>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</si>
  <si>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</si>
  <si>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</si>
  <si>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</si>
  <si>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</si>
  <si>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</si>
  <si>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</si>
  <si>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</si>
  <si>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</si>
  <si>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</si>
  <si>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</si>
  <si>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</si>
  <si>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</si>
  <si>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</si>
  <si>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</si>
  <si>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</si>
  <si>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</si>
  <si>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</si>
  <si>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</si>
  <si>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</si>
  <si>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</si>
  <si>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</si>
  <si>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</si>
  <si>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</si>
  <si>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</si>
  <si>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</si>
  <si>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</si>
  <si>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</si>
  <si>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</si>
  <si>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</si>
  <si>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</si>
  <si>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</si>
  <si>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</si>
  <si>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</si>
  <si>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</si>
  <si>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</si>
  <si>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</si>
  <si>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</si>
  <si>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</si>
  <si>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</si>
  <si>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</si>
  <si>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</si>
  <si>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</si>
  <si>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</si>
  <si>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</si>
  <si>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</si>
  <si>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</si>
  <si>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</si>
  <si>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</si>
  <si>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</si>
  <si>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</si>
  <si>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</si>
  <si>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</si>
  <si>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</si>
  <si>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</si>
  <si>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</si>
  <si>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</si>
  <si>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</si>
  <si>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</si>
  <si>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</si>
  <si>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</si>
  <si>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</si>
  <si>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</si>
  <si>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</si>
  <si>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</si>
  <si>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</si>
  <si>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</si>
  <si>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</si>
  <si>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</si>
  <si>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</si>
  <si>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</si>
  <si>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</si>
  <si>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</si>
  <si>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</si>
  <si>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</si>
  <si>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</si>
  <si>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</si>
  <si>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</si>
  <si>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</si>
  <si>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</si>
  <si>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</si>
  <si>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</si>
  <si>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</si>
  <si>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</si>
  <si>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</si>
  <si>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</si>
  <si>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</si>
  <si>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</si>
  <si>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</si>
  <si>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</si>
  <si>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</si>
  <si>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</si>
  <si>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</si>
  <si>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</si>
  <si>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</si>
  <si>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</si>
  <si>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</si>
  <si>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</si>
  <si>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</si>
  <si>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</si>
  <si>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</si>
  <si>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</si>
  <si>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</si>
  <si>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</si>
  <si>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</si>
  <si>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</si>
  <si>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</si>
  <si>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</si>
  <si>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</si>
  <si>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</si>
  <si>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</si>
  <si>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</si>
  <si>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</si>
  <si>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</si>
  <si>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</si>
  <si>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</si>
  <si>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</si>
  <si>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</si>
  <si>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</si>
  <si>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</si>
  <si>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</si>
  <si>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</si>
  <si>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</si>
  <si>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</si>
  <si>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</si>
  <si>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</si>
  <si>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</si>
  <si>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</si>
  <si>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</si>
  <si>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</si>
  <si>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</si>
  <si>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</si>
  <si>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</si>
  <si>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</si>
  <si>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</si>
  <si>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</si>
  <si>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</si>
  <si>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</si>
  <si>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</si>
  <si>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</si>
  <si>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</si>
  <si>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</si>
  <si>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</si>
  <si>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</si>
  <si>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</si>
  <si>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</si>
  <si>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</si>
  <si>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</si>
  <si>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</si>
  <si>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</si>
  <si>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</si>
  <si>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</si>
  <si>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</si>
  <si>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</si>
  <si>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</si>
  <si>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</si>
  <si>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</si>
  <si>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</si>
  <si>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</si>
  <si>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</si>
  <si>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</si>
  <si>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</si>
  <si>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</si>
  <si>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</si>
  <si>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</si>
  <si>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</si>
  <si>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</si>
  <si>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</si>
  <si>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</si>
  <si>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</si>
  <si>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</si>
  <si>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</si>
  <si>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</si>
  <si>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</si>
  <si>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</si>
  <si>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</si>
  <si>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</si>
  <si>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</si>
  <si>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</si>
  <si>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</si>
  <si>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</si>
  <si>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</si>
  <si>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</si>
  <si>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</si>
  <si>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</si>
  <si>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</si>
  <si>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</si>
  <si>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</si>
  <si>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</si>
  <si>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</si>
  <si>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</si>
  <si>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</si>
  <si>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</si>
  <si>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</si>
  <si>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</si>
  <si>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</si>
  <si>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</si>
  <si>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</si>
  <si>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</si>
  <si>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</si>
  <si>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</si>
  <si>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</si>
  <si>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</si>
  <si>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</si>
  <si>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</si>
  <si>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</si>
  <si>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</si>
  <si>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</si>
  <si>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</si>
  <si>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</si>
  <si>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</si>
  <si>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</si>
  <si>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</si>
  <si>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</si>
  <si>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</si>
  <si>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</si>
  <si>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</si>
  <si>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</si>
  <si>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</si>
  <si>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</si>
  <si>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</si>
  <si>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</si>
  <si>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</si>
  <si>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</si>
  <si>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</si>
  <si>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</si>
  <si>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</si>
  <si>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</si>
  <si>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</si>
  <si>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</si>
  <si>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</si>
  <si>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</si>
  <si>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</si>
  <si>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</si>
  <si>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</si>
  <si>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</si>
  <si>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</si>
  <si>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</si>
  <si>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</si>
  <si>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</si>
  <si>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</si>
  <si>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</si>
  <si>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</si>
  <si>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</si>
  <si>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</si>
  <si>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</si>
  <si>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</si>
  <si>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</si>
  <si>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</si>
  <si>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</si>
  <si>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</si>
  <si>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</si>
  <si>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</si>
  <si>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</si>
  <si>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</si>
  <si>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</si>
  <si>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</si>
  <si>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</si>
  <si>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</si>
  <si>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</si>
  <si>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</si>
  <si>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</si>
  <si>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</si>
  <si>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</si>
  <si>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</si>
  <si>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</si>
  <si>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</si>
  <si>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</si>
  <si>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</si>
  <si>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</si>
  <si>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</si>
  <si>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</si>
  <si>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</si>
  <si>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</si>
  <si>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</si>
  <si>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</si>
  <si>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</si>
  <si>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</si>
  <si>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</si>
  <si>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</si>
  <si>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</si>
  <si>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</si>
  <si>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</si>
  <si>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</si>
  <si>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</si>
  <si>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</si>
  <si>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</si>
  <si>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</si>
  <si>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</si>
  <si>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</si>
  <si>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</si>
  <si>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</si>
  <si>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</si>
  <si>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</si>
  <si>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</si>
  <si>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</si>
  <si>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</si>
  <si>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</si>
  <si>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</si>
  <si>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</si>
  <si>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</si>
  <si>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</si>
  <si>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</si>
  <si>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</si>
  <si>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</si>
  <si>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</si>
  <si>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</si>
  <si>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</si>
  <si>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</si>
  <si>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</si>
  <si>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</si>
  <si>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</si>
  <si>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</si>
  <si>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</si>
  <si>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</si>
  <si>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</si>
  <si>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</si>
  <si>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</si>
  <si>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</si>
  <si>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</si>
  <si>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</si>
  <si>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</si>
  <si>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</si>
  <si>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</si>
  <si>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</si>
  <si>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</si>
  <si>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</si>
  <si>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</si>
  <si>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</si>
  <si>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</si>
  <si>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</si>
  <si>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</si>
  <si>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</si>
  <si>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</si>
  <si>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</si>
  <si>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</si>
  <si>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</si>
  <si>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</si>
  <si>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</si>
  <si>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</si>
  <si>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</si>
  <si>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</si>
  <si>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</si>
  <si>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</si>
  <si>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</si>
  <si>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</si>
  <si>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</si>
  <si>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</si>
  <si>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</si>
  <si>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</si>
  <si>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</si>
  <si>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</si>
  <si>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</si>
  <si>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</si>
  <si>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</si>
  <si>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</si>
  <si>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</si>
  <si>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</si>
  <si>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</si>
  <si>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</si>
  <si>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</si>
  <si>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</si>
  <si>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</si>
  <si>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</si>
  <si>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</si>
  <si>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</si>
  <si>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</si>
  <si>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</si>
  <si>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</si>
  <si>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</si>
  <si>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</si>
  <si>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</si>
  <si>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</si>
  <si>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</si>
  <si>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</si>
  <si>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</si>
  <si>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</si>
  <si>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</si>
  <si>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</si>
  <si>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</si>
  <si>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</si>
  <si>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</si>
  <si>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</si>
  <si>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</si>
  <si>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</si>
  <si>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</si>
  <si>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</si>
  <si>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</si>
  <si>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</si>
  <si>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</si>
  <si>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</si>
  <si>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</si>
  <si>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</si>
  <si>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</si>
  <si>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</si>
  <si>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</si>
  <si>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</si>
  <si>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</si>
  <si>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</si>
  <si>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</si>
  <si>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</si>
  <si>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</si>
  <si>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</si>
  <si>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</si>
  <si>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</si>
  <si>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</si>
  <si>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</si>
  <si>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</si>
  <si>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</si>
  <si>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</si>
  <si>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</si>
  <si>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</si>
  <si>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</si>
  <si>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</si>
  <si>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</si>
  <si>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</si>
  <si>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</si>
  <si>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</si>
  <si>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</si>
  <si>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</si>
  <si>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</si>
  <si>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</si>
  <si>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</si>
  <si>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</si>
  <si>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</si>
  <si>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</si>
  <si>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</si>
  <si>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</si>
  <si>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</si>
  <si>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</si>
  <si>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</si>
  <si>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</si>
  <si>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</si>
  <si>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</si>
  <si>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</si>
  <si>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</si>
  <si>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</si>
  <si>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</si>
  <si>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</si>
  <si>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</si>
  <si>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</si>
  <si>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</si>
  <si>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</si>
  <si>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</si>
  <si>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</si>
  <si>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</si>
  <si>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</si>
  <si>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</si>
  <si>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</si>
  <si>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</si>
  <si>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</si>
  <si>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</si>
  <si>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</si>
  <si>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</si>
  <si>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</si>
  <si>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</si>
  <si>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</si>
  <si>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</si>
  <si>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</si>
  <si>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</si>
  <si>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</si>
  <si>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</si>
  <si>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</si>
  <si>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</si>
  <si>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</si>
  <si>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</si>
  <si>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</si>
  <si>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</si>
  <si>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</si>
  <si>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</si>
  <si>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</si>
  <si>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</si>
  <si>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</si>
  <si>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</si>
  <si>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</si>
  <si>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</si>
  <si>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</si>
  <si>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</si>
  <si>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</si>
  <si>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</si>
  <si>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</si>
  <si>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</si>
  <si>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</si>
  <si>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</si>
  <si>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</si>
  <si>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</si>
  <si>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</si>
  <si>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</si>
  <si>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</si>
  <si>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</si>
  <si>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</si>
  <si>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</si>
  <si>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</si>
  <si>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</si>
  <si>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</si>
  <si>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</si>
  <si>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</si>
  <si>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</si>
  <si>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</si>
  <si>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</si>
  <si>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</si>
  <si>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</si>
  <si>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</si>
  <si>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</si>
  <si>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</si>
  <si>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</si>
  <si>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</si>
  <si>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</si>
  <si>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</si>
  <si>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</si>
  <si>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</si>
  <si>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</si>
  <si>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</si>
  <si>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</si>
  <si>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</si>
  <si>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</si>
  <si>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</si>
  <si>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</si>
  <si>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</si>
  <si>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</si>
  <si>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</si>
  <si>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</si>
  <si>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</si>
  <si>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</si>
  <si>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</si>
  <si>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</si>
  <si>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</si>
  <si>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</si>
  <si>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</si>
  <si>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</si>
  <si>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</si>
  <si>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</si>
  <si>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</si>
  <si>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</si>
  <si>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</si>
  <si>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</si>
  <si>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</si>
  <si>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</si>
  <si>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</si>
  <si>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</si>
  <si>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</si>
  <si>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</si>
  <si>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</si>
  <si>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</si>
  <si>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</si>
  <si>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</si>
  <si>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</si>
  <si>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</si>
  <si>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</si>
  <si>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</si>
  <si>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</si>
  <si>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</si>
  <si>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</si>
  <si>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</si>
  <si>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</si>
  <si>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</si>
  <si>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</si>
  <si>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</si>
  <si>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</si>
  <si>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</si>
  <si>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</si>
  <si>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</si>
  <si>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</si>
  <si>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</si>
  <si>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</si>
  <si>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</si>
  <si>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</si>
  <si>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</si>
  <si>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</si>
  <si>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</si>
  <si>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</si>
  <si>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</si>
  <si>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</si>
  <si>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</si>
  <si>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</si>
  <si>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</si>
  <si>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</si>
  <si>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</si>
  <si>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</si>
  <si>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</si>
  <si>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</si>
  <si>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</si>
  <si>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</si>
  <si>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</si>
  <si>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</si>
  <si>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</si>
  <si>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</si>
  <si>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</si>
  <si>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</si>
  <si>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</si>
  <si>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</si>
  <si>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</si>
  <si>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</si>
  <si>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</si>
  <si>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</si>
  <si>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</si>
  <si>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</si>
  <si>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</si>
  <si>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</si>
  <si>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</si>
  <si>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</si>
  <si>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</si>
  <si>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</si>
  <si>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</si>
  <si>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</si>
  <si>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</si>
  <si>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</si>
  <si>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</si>
  <si>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</si>
  <si>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</si>
  <si>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</si>
  <si>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</si>
  <si>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</si>
  <si>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</si>
  <si>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</si>
  <si>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</si>
  <si>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</si>
  <si>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</si>
  <si>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</si>
  <si>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</si>
  <si>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</si>
  <si>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</si>
  <si>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</si>
  <si>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</si>
  <si>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</si>
  <si>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</si>
  <si>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</si>
  <si>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</si>
  <si>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</si>
  <si>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</si>
  <si>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</si>
  <si>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</si>
  <si>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</si>
  <si>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</si>
  <si>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</si>
  <si>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</si>
  <si>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</si>
  <si>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</si>
  <si>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</si>
  <si>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</si>
  <si>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</si>
  <si>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</si>
  <si>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</si>
  <si>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</si>
  <si>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</si>
  <si>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</si>
  <si>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</si>
  <si>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</si>
  <si>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</si>
  <si>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</si>
  <si>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</si>
  <si>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</si>
  <si>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</si>
  <si>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</si>
  <si>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</si>
  <si>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</si>
  <si>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</si>
  <si>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</si>
  <si>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</si>
  <si>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</si>
  <si>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</si>
  <si>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</si>
  <si>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</si>
  <si>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</si>
  <si>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</si>
  <si>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</si>
  <si>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</si>
  <si>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</si>
  <si>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</si>
  <si>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</si>
  <si>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</si>
  <si>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</si>
  <si>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</si>
  <si>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</si>
  <si>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</si>
  <si>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</si>
  <si>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</si>
  <si>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</si>
  <si>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</si>
  <si>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</si>
  <si>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</si>
  <si>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</si>
  <si>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</si>
  <si>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</si>
  <si>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</si>
  <si>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</si>
  <si>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</si>
  <si>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</si>
  <si>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</si>
  <si>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</si>
  <si>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</si>
  <si>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</si>
  <si>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</si>
  <si>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</si>
  <si>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</si>
  <si>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</si>
  <si>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</si>
  <si>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</si>
  <si>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</si>
  <si>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</si>
  <si>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</si>
  <si>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</si>
  <si>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</si>
  <si>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</si>
  <si>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</si>
  <si>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</si>
  <si>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</si>
  <si>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</si>
  <si>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</si>
  <si>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</si>
  <si>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</si>
  <si>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</si>
  <si>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</si>
  <si>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</si>
  <si>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</si>
  <si>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</si>
  <si>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</si>
  <si>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</si>
  <si>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</si>
  <si>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</si>
  <si>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</si>
  <si>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</si>
  <si>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</si>
  <si>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</si>
  <si>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</si>
  <si>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</si>
  <si>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</si>
  <si>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</si>
  <si>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</si>
  <si>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</si>
  <si>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</si>
  <si>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</si>
  <si>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</si>
  <si>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</si>
  <si>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</si>
  <si>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</si>
  <si>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</si>
  <si>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</si>
  <si>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</si>
  <si>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</si>
  <si>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</si>
  <si>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</si>
  <si>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</si>
  <si>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</si>
  <si>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</si>
  <si>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</si>
  <si>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</si>
  <si>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</si>
  <si>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</si>
  <si>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</si>
  <si>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</si>
  <si>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</si>
  <si>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</si>
  <si>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</si>
  <si>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</si>
  <si>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</si>
  <si>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</si>
  <si>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</si>
  <si>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</si>
  <si>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</si>
  <si>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</si>
  <si>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</si>
  <si>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</si>
  <si>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</si>
  <si>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</si>
  <si>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</si>
  <si>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</si>
  <si>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</si>
  <si>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</si>
  <si>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</si>
  <si>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</si>
  <si>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</si>
  <si>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</si>
  <si>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</si>
  <si>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</si>
  <si>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</si>
  <si>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</si>
  <si>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</si>
  <si>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</si>
  <si>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</si>
  <si>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</si>
  <si>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</si>
  <si>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</si>
  <si>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</si>
  <si>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</si>
  <si>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</si>
  <si>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</si>
  <si>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</si>
  <si>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</si>
  <si>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</si>
  <si>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</si>
  <si>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</si>
  <si>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</si>
  <si>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</si>
  <si>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</si>
  <si>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</si>
  <si>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</si>
  <si>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</si>
  <si>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</si>
  <si>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</si>
  <si>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</si>
  <si>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</si>
  <si>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</si>
  <si>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</si>
  <si>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</si>
  <si>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</si>
  <si>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</si>
  <si>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</si>
  <si>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</si>
  <si>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</si>
  <si>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</si>
  <si>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</si>
  <si>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</si>
  <si>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</si>
  <si>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</si>
  <si>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</si>
  <si>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</si>
  <si>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</si>
  <si>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</si>
  <si>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</si>
  <si>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</si>
  <si>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</si>
  <si>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</si>
  <si>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</si>
  <si>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</si>
  <si>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</si>
  <si>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</si>
  <si>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</si>
  <si>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</si>
  <si>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</si>
  <si>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</si>
  <si>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</si>
  <si>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</si>
  <si>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</si>
  <si>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</si>
  <si>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</si>
  <si>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</si>
  <si>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</si>
  <si>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</si>
  <si>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</si>
  <si>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</si>
  <si>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</si>
  <si>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</si>
  <si>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</si>
  <si>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</si>
  <si>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</si>
  <si>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</si>
  <si>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</si>
  <si>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</si>
  <si>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</si>
  <si>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</si>
  <si>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</si>
  <si>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</si>
  <si>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</si>
  <si>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</si>
  <si>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</si>
  <si>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</si>
  <si>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</si>
  <si>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</si>
  <si>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</si>
  <si>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</si>
  <si>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</si>
  <si>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</si>
  <si>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</si>
  <si>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</si>
  <si>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</si>
  <si>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</si>
  <si>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</si>
  <si>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</si>
  <si>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</si>
  <si>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</si>
  <si>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</si>
  <si>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</si>
  <si>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</si>
  <si>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</si>
  <si>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</si>
  <si>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</si>
  <si>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</si>
  <si>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</si>
  <si>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</si>
  <si>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</si>
  <si>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</si>
  <si>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</si>
  <si>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</si>
  <si>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</si>
  <si>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</si>
  <si>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</si>
  <si>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</si>
  <si>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</si>
  <si>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</si>
  <si>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</si>
  <si>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</si>
  <si>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</si>
  <si>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</si>
  <si>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</si>
  <si>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</si>
  <si>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</si>
  <si>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</si>
  <si>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</si>
  <si>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</si>
  <si>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</si>
  <si>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</si>
  <si>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</si>
  <si>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</si>
  <si>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</si>
  <si>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</si>
  <si>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</si>
  <si>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</si>
  <si>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</si>
  <si>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</si>
  <si>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</si>
  <si>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</si>
  <si>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</si>
  <si>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</si>
  <si>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</si>
  <si>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</si>
  <si>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</si>
  <si>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</si>
  <si>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</si>
  <si>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</si>
  <si>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</si>
  <si>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</si>
  <si>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</si>
  <si>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</si>
  <si>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</si>
  <si>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</si>
  <si>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</si>
  <si>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</si>
  <si>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</si>
  <si>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</si>
  <si>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</si>
  <si>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</si>
  <si>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</si>
  <si>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</si>
  <si>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</si>
  <si>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</si>
  <si>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</si>
  <si>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</si>
  <si>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</si>
  <si>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</si>
  <si>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</si>
  <si>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</si>
  <si>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</si>
  <si>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</si>
  <si>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</si>
  <si>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</si>
  <si>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</si>
  <si>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</si>
  <si>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</si>
  <si>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</si>
  <si>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</si>
  <si>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</si>
  <si>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</si>
  <si>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</si>
  <si>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</si>
  <si>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</si>
  <si>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</si>
  <si>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</si>
  <si>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</si>
  <si>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</si>
  <si>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</si>
  <si>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</si>
  <si>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</si>
  <si>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</si>
  <si>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</si>
  <si>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</si>
  <si>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</si>
  <si>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</si>
  <si>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</si>
  <si>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</si>
  <si>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</si>
  <si>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</si>
  <si>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</si>
  <si>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</si>
  <si>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</si>
  <si>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</si>
  <si>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</si>
  <si>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</si>
  <si>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</si>
  <si>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</si>
  <si>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</si>
  <si>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</si>
  <si>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</si>
  <si>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</si>
  <si>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</si>
  <si>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</si>
  <si>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</si>
  <si>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</si>
  <si>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</si>
  <si>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</si>
  <si>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</si>
  <si>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</si>
  <si>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</si>
  <si>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</si>
  <si>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</si>
  <si>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</si>
  <si>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</si>
  <si>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</si>
  <si>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</si>
  <si>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</si>
  <si>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</si>
  <si>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</si>
  <si>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</si>
  <si>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</si>
  <si>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</si>
  <si>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</si>
  <si>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</si>
  <si>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</si>
  <si>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</si>
  <si>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</si>
  <si>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</si>
  <si>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</si>
  <si>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</si>
  <si>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</si>
  <si>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</si>
  <si>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</si>
  <si>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</si>
  <si>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</si>
  <si>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</si>
  <si>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</si>
  <si>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</si>
  <si>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</si>
  <si>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</si>
  <si>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</si>
  <si>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</si>
  <si>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</si>
  <si>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</si>
  <si>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</si>
  <si>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</si>
  <si>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</si>
  <si>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</si>
  <si>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</si>
  <si>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</si>
  <si>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</si>
  <si>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</si>
  <si>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</si>
  <si>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</si>
  <si>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</si>
  <si>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</si>
  <si>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</si>
  <si>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</si>
  <si>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</si>
  <si>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</si>
  <si>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</si>
  <si>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</si>
  <si>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</si>
  <si>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</si>
  <si>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</si>
  <si>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</si>
  <si>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</si>
  <si>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</si>
  <si>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</si>
  <si>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</si>
  <si>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</si>
  <si>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</si>
  <si>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</si>
  <si>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</si>
  <si>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</si>
  <si>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</si>
  <si>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</si>
  <si>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</si>
  <si>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</si>
  <si>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</si>
  <si>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</si>
  <si>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</si>
  <si>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</si>
  <si>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</si>
  <si>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</si>
  <si>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</si>
  <si>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</si>
  <si>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</si>
  <si>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</si>
  <si>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</si>
  <si>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</si>
  <si>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</si>
  <si>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</si>
  <si>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</si>
  <si>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</si>
  <si>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</si>
  <si>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</si>
  <si>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</si>
  <si>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</si>
  <si>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</si>
  <si>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</si>
  <si>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</si>
  <si>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</si>
  <si>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</si>
  <si>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</si>
  <si>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</si>
  <si>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</si>
  <si>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</si>
  <si>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</si>
  <si>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</si>
  <si>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</si>
  <si>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</si>
  <si>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</si>
  <si>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</si>
  <si>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</si>
  <si>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</si>
  <si>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</si>
  <si>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</si>
  <si>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</si>
  <si>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</si>
  <si>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</si>
  <si>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</si>
  <si>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</si>
  <si>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</si>
  <si>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</si>
  <si>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</si>
  <si>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</si>
  <si>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</si>
  <si>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</si>
  <si>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</si>
  <si>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</si>
  <si>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</si>
  <si>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</si>
  <si>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</si>
  <si>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</si>
  <si>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</si>
  <si>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</si>
  <si>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</si>
  <si>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</si>
  <si>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</si>
  <si>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</si>
  <si>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</si>
  <si>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</si>
  <si>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</si>
  <si>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</si>
  <si>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</si>
  <si>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</si>
  <si>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</si>
  <si>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</si>
  <si>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</si>
  <si>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</si>
  <si>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</si>
  <si>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</si>
  <si>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</si>
  <si>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</si>
  <si>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</si>
  <si>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</si>
  <si>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</si>
  <si>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</si>
  <si>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</si>
  <si>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</si>
  <si>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</si>
  <si>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</si>
  <si>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</si>
  <si>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</si>
  <si>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</si>
  <si>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</si>
  <si>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</si>
  <si>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</si>
  <si>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</si>
  <si>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</si>
  <si>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</si>
  <si>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</si>
  <si>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</si>
  <si>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</si>
  <si>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</si>
  <si>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</si>
  <si>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</si>
  <si>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</si>
  <si>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</si>
  <si>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</si>
  <si>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</si>
  <si>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</si>
  <si>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</si>
  <si>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</si>
  <si>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</si>
  <si>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</si>
  <si>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</si>
  <si>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</si>
  <si>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</si>
  <si>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</si>
  <si>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</si>
  <si>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</si>
  <si>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</si>
  <si>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</si>
  <si>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</si>
  <si>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</si>
  <si>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</si>
  <si>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</si>
  <si>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</si>
  <si>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</si>
  <si>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</si>
  <si>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</si>
  <si>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</si>
  <si>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</si>
  <si>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</si>
  <si>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</si>
  <si>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</si>
  <si>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</si>
  <si>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</si>
  <si>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</si>
  <si>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</si>
  <si>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</si>
  <si>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</si>
  <si>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</si>
  <si>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</si>
  <si>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</si>
  <si>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</si>
  <si>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</si>
  <si>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</si>
  <si>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</si>
  <si>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</si>
  <si>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</si>
  <si>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</si>
  <si>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</si>
  <si>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</si>
  <si>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</si>
  <si>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</si>
  <si>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</si>
  <si>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</si>
  <si>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</si>
  <si>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</si>
  <si>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</si>
  <si>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</si>
  <si>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</si>
  <si>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</si>
  <si>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</si>
  <si>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</si>
  <si>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</si>
  <si>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</si>
  <si>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</si>
  <si>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</si>
  <si>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</si>
  <si>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</si>
  <si>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</si>
  <si>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</si>
  <si>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</si>
  <si>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</si>
  <si>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</si>
  <si>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</si>
  <si>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</si>
  <si>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</si>
  <si>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</si>
  <si>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</si>
  <si>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</si>
  <si>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</si>
  <si>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</si>
  <si>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</si>
  <si>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</si>
  <si>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</si>
  <si>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</si>
  <si>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</si>
  <si>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</si>
  <si>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</si>
  <si>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</si>
  <si>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</si>
  <si>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</si>
  <si>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</si>
  <si>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</si>
  <si>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</si>
  <si>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</si>
  <si>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</si>
  <si>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</si>
  <si>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</si>
  <si>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</si>
  <si>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</si>
  <si>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</si>
  <si>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</si>
  <si>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</si>
  <si>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</si>
  <si>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</si>
  <si>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</si>
  <si>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</si>
  <si>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</si>
  <si>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</si>
  <si>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</si>
  <si>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</si>
  <si>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</si>
  <si>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</si>
  <si>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</si>
  <si>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</si>
  <si>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</si>
  <si>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</si>
  <si>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</si>
  <si>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</si>
  <si>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</si>
  <si>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</si>
  <si>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</si>
  <si>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</si>
  <si>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</si>
  <si>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</si>
  <si>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</si>
  <si>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</si>
  <si>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</si>
  <si>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</si>
  <si>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</si>
  <si>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</si>
  <si>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</si>
  <si>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</si>
  <si>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</si>
  <si>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</si>
  <si>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</si>
  <si>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</si>
  <si>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</si>
  <si>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</si>
  <si>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</si>
  <si>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</si>
  <si>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</si>
  <si>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</si>
  <si>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</si>
  <si>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</si>
  <si>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</si>
  <si>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</si>
  <si>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</si>
  <si>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</si>
  <si>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</si>
  <si>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</si>
  <si>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</si>
  <si>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</si>
  <si>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</si>
  <si>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</si>
  <si>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</si>
  <si>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</si>
  <si>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</si>
  <si>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</si>
  <si>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</si>
  <si>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</si>
  <si>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</si>
  <si>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</si>
  <si>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</si>
  <si>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</si>
  <si>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</si>
  <si>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</si>
  <si>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</si>
  <si>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</si>
  <si>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</si>
  <si>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</si>
  <si>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</si>
  <si>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</si>
  <si>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</si>
  <si>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2021-20-10000724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</si>
</sst>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0" zoomScaleNormal="80" zoomScaleSheetLayoutView="40" zoomScalePageLayoutView="40" workbookViewId="0">
      <selection activeCell="H22" sqref="H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459</v>
      </c>
      <c r="I15" s="32" t="s">
        <v>2624</v>
      </c>
      <c r="J15" s="108" t="s">
        <v>2626</v>
      </c>
      <c r="L15" s="207" t="s">
        <v>8</v>
      </c>
      <c r="M15" s="207"/>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4"/>
      <c r="I20" s="148" t="s">
        <v>459</v>
      </c>
      <c r="J20" s="149" t="s">
        <v>475</v>
      </c>
      <c r="K20" s="148">
        <v>1803033057</v>
      </c>
      <c r="L20" s="149">
        <v>44193</v>
      </c>
      <c r="M20" s="149">
        <v>44561</v>
      </c>
      <c r="N20" s="132">
        <f>+(M20-L20)/30</f>
        <v>12.266666666666667</v>
      </c>
      <c r="O20" s="135"/>
      <c r="U20" s="131"/>
      <c r="V20" s="105">
        <f ca="1">NOW()</f>
        <v>44191.582515972223</v>
      </c>
      <c r="W20" s="105">
        <f ca="1">NOW()</f>
        <v>44191.582515972223</v>
      </c>
    </row>
    <row r="21" spans="1:23" ht="30" customHeight="1" outlineLevel="1" x14ac:dyDescent="0.25">
      <c r="A21" s="9"/>
      <c r="B21" s="71"/>
      <c r="C21" s="5"/>
      <c r="D21" s="5"/>
      <c r="E21" s="5"/>
      <c r="F21" s="5"/>
      <c r="G21" s="5"/>
      <c r="H21" s="70"/>
      <c r="I21" s="149" t="s">
        <v>459</v>
      </c>
      <c r="J21" s="149" t="s">
        <v>475</v>
      </c>
      <c r="K21" s="148">
        <v>1803033057</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9"/>
      <c r="L24" s="149"/>
      <c r="M24" s="149"/>
      <c r="N24" s="133">
        <f t="shared" si="1"/>
        <v>0</v>
      </c>
      <c r="O24" s="136"/>
    </row>
    <row r="25" spans="1:23" ht="30" customHeight="1" outlineLevel="1" x14ac:dyDescent="0.25">
      <c r="A25" s="9"/>
      <c r="B25" s="101"/>
      <c r="C25" s="21"/>
      <c r="D25" s="21"/>
      <c r="E25" s="21"/>
      <c r="F25" s="5"/>
      <c r="G25" s="5"/>
      <c r="H25" s="70"/>
      <c r="I25" s="148"/>
      <c r="J25" s="149"/>
      <c r="K25" s="149"/>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PARA EL DESARROLLO INTEGRAL SOSTENIBLE ENERGIA VITAL</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2719</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0.01</v>
      </c>
      <c r="G179" s="161">
        <f>IF(F179&gt;0,SUM(E179+F179),"")</f>
        <v>0.03</v>
      </c>
      <c r="H179" s="5"/>
      <c r="I179" s="219" t="s">
        <v>2671</v>
      </c>
      <c r="J179" s="219"/>
      <c r="K179" s="219"/>
      <c r="L179" s="219"/>
      <c r="M179" s="168">
        <v>0.02</v>
      </c>
      <c r="O179" s="8"/>
      <c r="Q179" s="19"/>
      <c r="R179" s="155">
        <f>IF(M179&gt;0,SUM(L179+M179),"")</f>
        <v>0.02</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108181983.42</v>
      </c>
      <c r="F185" s="92"/>
      <c r="G185" s="93"/>
      <c r="H185" s="88"/>
      <c r="I185" s="90" t="s">
        <v>2627</v>
      </c>
      <c r="J185" s="162">
        <f>+SUM(M179:M183)</f>
        <v>0.02</v>
      </c>
      <c r="K185" s="200" t="s">
        <v>2628</v>
      </c>
      <c r="L185" s="200"/>
      <c r="M185" s="94">
        <f>+J185*(SUM(K20:K35))</f>
        <v>72121322.280000001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2020-12-26T18:59:43Z</cp:lastPrinted>
  <dcterms:created xsi:type="dcterms:W3CDTF">2020-10-14T21:57:42Z</dcterms:created>
  <dcterms:modified xsi:type="dcterms:W3CDTF">2020-12-26T19:01:07Z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