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 CESAR\"/>
    </mc:Choice>
  </mc:AlternateContent>
  <xr:revisionPtr revIDLastSave="0" documentId="13_ncr:1_{C7DA915F-56FE-49D2-BEB5-4E38E749251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<sst xmlns="http://schemas.openxmlformats.org/spreadsheetml/2006/main" count="3163" uniqueCount="2721">
  <si>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</si>
  <si>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</si>
  <si>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</si>
  <si>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</si>
  <si>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</si>
  <si>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</si>
  <si>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</si>
  <si>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</si>
  <si>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</si>
  <si>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</si>
  <si>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</si>
  <si>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</si>
  <si>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</si>
  <si>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</si>
  <si>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</si>
  <si>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</si>
  <si>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</si>
  <si>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</si>
  <si>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</si>
  <si>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</si>
  <si>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</si>
  <si>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</si>
  <si>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</si>
  <si>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</si>
  <si>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</si>
  <si>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</si>
  <si>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</si>
  <si>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</si>
  <si>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</si>
  <si>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</si>
  <si>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</si>
  <si>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</si>
  <si>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</si>
  <si>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</si>
  <si>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</si>
  <si>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</si>
  <si>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</si>
  <si>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</si>
  <si>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</si>
  <si>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</si>
  <si>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</si>
  <si>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</si>
  <si>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</si>
  <si>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</si>
  <si>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</si>
  <si>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</si>
  <si>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</si>
  <si>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</si>
  <si>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</si>
  <si>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</si>
  <si>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</si>
  <si>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</si>
  <si>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</si>
  <si>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</si>
  <si>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</si>
  <si>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</si>
  <si>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</si>
  <si>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</si>
  <si>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</si>
  <si>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</si>
  <si>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</si>
  <si>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</si>
  <si>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</si>
  <si>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</si>
  <si>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</si>
  <si>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</si>
  <si>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</si>
  <si>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</si>
  <si>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</si>
  <si>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</si>
  <si>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</si>
  <si>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</si>
  <si>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</si>
  <si>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</si>
  <si>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</si>
  <si>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</si>
  <si>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</si>
  <si>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</si>
  <si>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</si>
  <si>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</si>
  <si>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</si>
  <si>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</si>
  <si>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</si>
  <si>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</si>
  <si>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</si>
  <si>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</si>
  <si>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</si>
  <si>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</si>
  <si>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</si>
  <si>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</si>
  <si>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</si>
  <si>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</si>
  <si>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</si>
  <si>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</si>
  <si>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</si>
  <si>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</si>
  <si>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</si>
  <si>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</si>
  <si>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</si>
  <si>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</si>
  <si>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</si>
  <si>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</si>
  <si>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</si>
  <si>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</si>
  <si>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</si>
  <si>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</si>
  <si>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</si>
  <si>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</si>
  <si>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</si>
  <si>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</si>
  <si>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</si>
  <si>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</si>
  <si>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</si>
  <si>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</si>
  <si>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</si>
  <si>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</si>
  <si>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</si>
  <si>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</si>
  <si>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</si>
  <si>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</si>
  <si>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</si>
  <si>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</si>
  <si>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</si>
  <si>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</si>
  <si>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</si>
  <si>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</si>
  <si>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</si>
  <si>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</si>
  <si>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</si>
  <si>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</si>
  <si>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</si>
  <si>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</si>
  <si>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</si>
  <si>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</si>
  <si>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</si>
  <si>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</si>
  <si>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</si>
  <si>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</si>
  <si>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</si>
  <si>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</si>
  <si>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</si>
  <si>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</si>
  <si>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</si>
  <si>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</si>
  <si>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</si>
  <si>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</si>
  <si>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</si>
  <si>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</si>
  <si>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</si>
  <si>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</si>
  <si>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</si>
  <si>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</si>
  <si>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</si>
  <si>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</si>
  <si>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</si>
  <si>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</si>
  <si>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</si>
  <si>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</si>
  <si>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</si>
  <si>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</si>
  <si>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</si>
  <si>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</si>
  <si>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</si>
  <si>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</si>
  <si>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</si>
  <si>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</si>
  <si>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</si>
  <si>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</si>
  <si>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</si>
  <si>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</si>
  <si>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</si>
  <si>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</si>
  <si>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</si>
  <si>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</si>
  <si>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</si>
  <si>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</si>
  <si>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</si>
  <si>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</si>
  <si>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</si>
  <si>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</si>
  <si>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</si>
  <si>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</si>
  <si>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</si>
  <si>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</si>
  <si>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</si>
  <si>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</si>
  <si>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</si>
  <si>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</si>
  <si>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</si>
  <si>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</si>
  <si>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</si>
  <si>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</si>
  <si>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</si>
  <si>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</si>
  <si>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</si>
  <si>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</si>
  <si>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</si>
  <si>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</si>
  <si>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</si>
  <si>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</si>
  <si>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</si>
  <si>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</si>
  <si>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</si>
  <si>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</si>
  <si>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</si>
  <si>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</si>
  <si>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</si>
  <si>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</si>
  <si>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</si>
  <si>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</si>
  <si>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</si>
  <si>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</si>
  <si>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</si>
  <si>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</si>
  <si>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</si>
  <si>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</si>
  <si>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</si>
  <si>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</si>
  <si>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</si>
  <si>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</si>
  <si>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</si>
  <si>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</si>
  <si>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</si>
  <si>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</si>
  <si>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</si>
  <si>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</si>
  <si>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</si>
  <si>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</si>
  <si>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</si>
  <si>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</si>
  <si>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</si>
  <si>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</si>
  <si>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</si>
  <si>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</si>
  <si>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</si>
  <si>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</si>
  <si>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</si>
  <si>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</si>
  <si>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</si>
  <si>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</si>
  <si>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</si>
  <si>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</si>
  <si>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</si>
  <si>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</si>
  <si>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</si>
  <si>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</si>
  <si>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</si>
  <si>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</si>
  <si>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</si>
  <si>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</si>
  <si>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</si>
  <si>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</si>
  <si>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</si>
  <si>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</si>
  <si>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</si>
  <si>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</si>
  <si>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</si>
  <si>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</si>
  <si>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</si>
  <si>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</si>
  <si>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</si>
  <si>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</si>
  <si>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</si>
  <si>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</si>
  <si>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</si>
  <si>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</si>
  <si>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</si>
  <si>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</si>
  <si>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</si>
  <si>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</si>
  <si>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</si>
  <si>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</si>
  <si>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</si>
  <si>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</si>
  <si>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</si>
  <si>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</si>
  <si>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</si>
  <si>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</si>
  <si>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</si>
  <si>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</si>
  <si>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</si>
  <si>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</si>
  <si>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</si>
  <si>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</si>
  <si>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</si>
  <si>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</si>
  <si>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</si>
  <si>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</si>
  <si>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</si>
  <si>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</si>
  <si>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</si>
  <si>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</si>
  <si>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</si>
  <si>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</si>
  <si>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</si>
  <si>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</si>
  <si>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</si>
  <si>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</si>
  <si>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</si>
  <si>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</si>
  <si>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</si>
  <si>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</si>
  <si>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</si>
  <si>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</si>
  <si>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</si>
  <si>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</si>
  <si>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</si>
  <si>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</si>
  <si>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</si>
  <si>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</si>
  <si>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</si>
  <si>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</si>
  <si>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</si>
  <si>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</si>
  <si>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</si>
  <si>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</si>
  <si>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</si>
  <si>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</si>
  <si>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</si>
  <si>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</si>
  <si>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</si>
  <si>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</si>
  <si>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</si>
  <si>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</si>
  <si>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</si>
  <si>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</si>
  <si>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</si>
  <si>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</si>
  <si>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</si>
  <si>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</si>
  <si>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</si>
  <si>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</si>
  <si>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</si>
  <si>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</si>
  <si>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</si>
  <si>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</si>
  <si>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</si>
  <si>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</si>
  <si>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</si>
  <si>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</si>
  <si>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</si>
  <si>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</si>
  <si>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</si>
  <si>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</si>
  <si>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</si>
  <si>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</si>
  <si>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</si>
  <si>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</si>
  <si>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</si>
  <si>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</si>
  <si>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</si>
  <si>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</si>
  <si>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</si>
  <si>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</si>
  <si>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</si>
  <si>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</si>
  <si>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</si>
  <si>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</si>
  <si>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</si>
  <si>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</si>
  <si>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</si>
  <si>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</si>
  <si>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</si>
  <si>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</si>
  <si>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</si>
  <si>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</si>
  <si>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</si>
  <si>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</si>
  <si>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</si>
  <si>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</si>
  <si>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</si>
  <si>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</si>
  <si>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</si>
  <si>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</si>
  <si>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</si>
  <si>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</si>
  <si>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</si>
  <si>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</si>
  <si>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</si>
  <si>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</si>
  <si>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</si>
  <si>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</si>
  <si>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</si>
  <si>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</si>
  <si>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</si>
  <si>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</si>
  <si>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</si>
  <si>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</si>
  <si>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</si>
  <si>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</si>
  <si>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</si>
  <si>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</si>
  <si>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</si>
  <si>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</si>
  <si>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</si>
  <si>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</si>
  <si>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</si>
  <si>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</si>
  <si>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</si>
  <si>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</si>
  <si>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</si>
  <si>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</si>
  <si>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</si>
  <si>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</si>
  <si>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</si>
  <si>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</si>
  <si>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</si>
  <si>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</si>
  <si>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</si>
  <si>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</si>
  <si>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</si>
  <si>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</si>
  <si>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</si>
  <si>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</si>
  <si>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</si>
  <si>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</si>
  <si>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</si>
  <si>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</si>
  <si>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</si>
  <si>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</si>
  <si>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</si>
  <si>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</si>
  <si>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</si>
  <si>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</si>
  <si>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</si>
  <si>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</si>
  <si>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</si>
  <si>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</si>
  <si>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</si>
  <si>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</si>
  <si>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</si>
  <si>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</si>
  <si>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</si>
  <si>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</si>
  <si>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</si>
  <si>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</si>
  <si>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</si>
  <si>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</si>
  <si>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</si>
  <si>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</si>
  <si>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</si>
  <si>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</si>
  <si>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</si>
  <si>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</si>
  <si>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</si>
  <si>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</si>
  <si>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</si>
  <si>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</si>
  <si>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</si>
  <si>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</si>
  <si>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</si>
  <si>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</si>
  <si>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</si>
  <si>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</si>
  <si>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</si>
  <si>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</si>
  <si>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</si>
  <si>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</si>
  <si>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</si>
  <si>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</si>
  <si>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</si>
  <si>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</si>
  <si>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</si>
  <si>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</si>
  <si>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</si>
  <si>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</si>
  <si>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</si>
  <si>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</si>
  <si>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</si>
  <si>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</si>
  <si>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</si>
  <si>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</si>
  <si>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</si>
  <si>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</si>
  <si>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</si>
  <si>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</si>
  <si>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</si>
  <si>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</si>
  <si>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</si>
  <si>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</si>
  <si>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</si>
  <si>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</si>
  <si>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</si>
  <si>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</si>
  <si>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</si>
  <si>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</si>
  <si>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</si>
  <si>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</si>
  <si>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</si>
  <si>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</si>
  <si>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</si>
  <si>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</si>
  <si>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</si>
  <si>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</si>
  <si>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</si>
  <si>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</si>
  <si>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</si>
  <si>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</si>
  <si>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</si>
  <si>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</si>
  <si>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</si>
  <si>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</si>
  <si>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</si>
  <si>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</si>
  <si>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</si>
  <si>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</si>
  <si>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</si>
  <si>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</si>
  <si>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</si>
  <si>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</si>
  <si>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</si>
  <si>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</si>
  <si>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</si>
  <si>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</si>
  <si>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</si>
  <si>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</si>
  <si>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</si>
  <si>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</si>
  <si>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</si>
  <si>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</si>
  <si>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</si>
  <si>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</si>
  <si>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</si>
  <si>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</si>
  <si>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</si>
  <si>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</si>
  <si>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</si>
  <si>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</si>
  <si>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</si>
  <si>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</si>
  <si>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</si>
  <si>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</si>
  <si>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</si>
  <si>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</si>
  <si>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</si>
  <si>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</si>
  <si>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</si>
  <si>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</si>
  <si>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</si>
  <si>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</si>
  <si>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</si>
  <si>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</si>
  <si>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</si>
  <si>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</si>
  <si>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</si>
  <si>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</si>
  <si>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</si>
  <si>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</si>
  <si>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</si>
  <si>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</si>
  <si>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</si>
  <si>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</si>
  <si>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</si>
  <si>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</si>
  <si>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</si>
  <si>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</si>
  <si>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</si>
  <si>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</si>
  <si>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</si>
  <si>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</si>
  <si>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</si>
  <si>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</si>
  <si>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</si>
  <si>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</si>
  <si>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</si>
  <si>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</si>
  <si>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</si>
  <si>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</si>
  <si>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</si>
  <si>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</si>
  <si>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</si>
  <si>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</si>
  <si>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</si>
  <si>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</si>
  <si>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</si>
  <si>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</si>
  <si>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</si>
  <si>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</si>
  <si>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</si>
  <si>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</si>
  <si>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</si>
  <si>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</si>
  <si>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</si>
  <si>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</si>
  <si>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</si>
  <si>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</si>
  <si>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</si>
  <si>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</si>
  <si>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</si>
  <si>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</si>
  <si>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</si>
  <si>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</si>
  <si>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</si>
  <si>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</si>
  <si>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</si>
  <si>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</si>
  <si>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</si>
  <si>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</si>
  <si>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</si>
  <si>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</si>
  <si>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</si>
  <si>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</si>
  <si>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</si>
  <si>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</si>
  <si>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</si>
  <si>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</si>
  <si>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</si>
  <si>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</si>
  <si>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</si>
  <si>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</si>
  <si>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</si>
  <si>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</si>
  <si>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</si>
  <si>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</si>
  <si>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</si>
  <si>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</si>
  <si>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</si>
  <si>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</si>
  <si>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</si>
  <si>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</si>
  <si>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</si>
  <si>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</si>
  <si>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</si>
  <si>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</si>
  <si>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</si>
  <si>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</si>
  <si>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</si>
  <si>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</si>
  <si>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</si>
  <si>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</si>
  <si>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</si>
  <si>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</si>
  <si>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</si>
  <si>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</si>
  <si>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</si>
  <si>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</si>
  <si>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</si>
  <si>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</si>
  <si>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</si>
  <si>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</si>
  <si>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</si>
  <si>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</si>
  <si>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</si>
  <si>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</si>
  <si>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</si>
  <si>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</si>
  <si>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</si>
  <si>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</si>
  <si>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</si>
  <si>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</si>
  <si>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</si>
  <si>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</si>
  <si>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</si>
  <si>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</si>
  <si>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</si>
  <si>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</si>
  <si>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</si>
  <si>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</si>
  <si>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</si>
  <si>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</si>
  <si>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</si>
  <si>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</si>
  <si>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</si>
  <si>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</si>
  <si>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</si>
  <si>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</si>
  <si>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</si>
  <si>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</si>
  <si>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</si>
  <si>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</si>
  <si>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</si>
  <si>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</si>
  <si>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</si>
  <si>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</si>
  <si>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</si>
  <si>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</si>
  <si>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</si>
  <si>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</si>
  <si>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</si>
  <si>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</si>
  <si>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</si>
  <si>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</si>
  <si>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</si>
  <si>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</si>
  <si>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</si>
  <si>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</si>
  <si>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</si>
  <si>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</si>
  <si>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</si>
  <si>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</si>
  <si>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</si>
  <si>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</si>
  <si>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</si>
  <si>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</si>
  <si>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</si>
  <si>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</si>
  <si>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</si>
  <si>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</si>
  <si>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</si>
  <si>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</si>
  <si>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</si>
  <si>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</si>
  <si>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</si>
  <si>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</si>
  <si>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</si>
  <si>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</si>
  <si>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</si>
  <si>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</si>
  <si>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</si>
  <si>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</si>
  <si>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</si>
  <si>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</si>
  <si>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</si>
  <si>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</si>
  <si>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</si>
  <si>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</si>
  <si>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</si>
  <si>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</si>
  <si>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</si>
  <si>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</si>
  <si>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</si>
  <si>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</si>
  <si>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</si>
  <si>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</si>
  <si>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</si>
  <si>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</si>
  <si>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</si>
  <si>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</si>
  <si>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</si>
  <si>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</si>
  <si>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</si>
  <si>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</si>
  <si>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</si>
  <si>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</si>
  <si>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</si>
  <si>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</si>
  <si>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</si>
  <si>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</si>
  <si>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</si>
  <si>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</si>
  <si>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</si>
  <si>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</si>
  <si>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</si>
  <si>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</si>
  <si>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</si>
  <si>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</si>
  <si>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</si>
  <si>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</si>
  <si>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</si>
  <si>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</si>
  <si>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</si>
  <si>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</si>
  <si>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</si>
  <si>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</si>
  <si>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</si>
  <si>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</si>
  <si>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</si>
  <si>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</si>
  <si>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</si>
  <si>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</si>
  <si>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</si>
  <si>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</si>
  <si>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</si>
  <si>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</si>
  <si>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</si>
  <si>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</si>
  <si>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</si>
  <si>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</si>
  <si>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</si>
  <si>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</si>
  <si>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</si>
  <si>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</si>
  <si>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</si>
  <si>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</si>
  <si>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</si>
  <si>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</si>
  <si>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</si>
  <si>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</si>
  <si>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</si>
  <si>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</si>
  <si>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</si>
  <si>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</si>
  <si>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</si>
  <si>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</si>
  <si>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</si>
  <si>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</si>
  <si>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</si>
  <si>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</si>
  <si>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</si>
  <si>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</si>
  <si>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</si>
  <si>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</si>
  <si>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</si>
  <si>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</si>
  <si>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</si>
  <si>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</si>
  <si>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</si>
  <si>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</si>
  <si>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</si>
  <si>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</si>
  <si>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</si>
  <si>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</si>
  <si>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</si>
  <si>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</si>
  <si>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</si>
  <si>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</si>
  <si>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</si>
  <si>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</si>
  <si>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</si>
  <si>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</si>
  <si>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</si>
  <si>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</si>
  <si>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</si>
  <si>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</si>
  <si>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</si>
  <si>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</si>
  <si>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</si>
  <si>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</si>
  <si>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</si>
  <si>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</si>
  <si>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</si>
  <si>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</si>
  <si>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</si>
  <si>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</si>
  <si>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</si>
  <si>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</si>
  <si>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</si>
  <si>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</si>
  <si>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</si>
  <si>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</si>
  <si>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</si>
  <si>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</si>
  <si>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</si>
  <si>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</si>
  <si>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</si>
  <si>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</si>
  <si>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</si>
  <si>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</si>
  <si>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</si>
  <si>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</si>
  <si>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</si>
  <si>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</si>
  <si>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</si>
  <si>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</si>
  <si>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</si>
  <si>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</si>
  <si>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</si>
  <si>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</si>
  <si>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</si>
  <si>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</si>
  <si>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</si>
  <si>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</si>
  <si>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</si>
  <si>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</si>
  <si>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</si>
  <si>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</si>
  <si>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</si>
  <si>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</si>
  <si>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</si>
  <si>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</si>
  <si>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</si>
  <si>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</si>
  <si>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</si>
  <si>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</si>
  <si>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</si>
  <si>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</si>
  <si>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</si>
  <si>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</si>
  <si>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</si>
  <si>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</si>
  <si>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</si>
  <si>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</si>
  <si>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</si>
  <si>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</si>
  <si>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</si>
  <si>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</si>
  <si>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</si>
  <si>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</si>
  <si>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</si>
  <si>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</si>
  <si>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</si>
  <si>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</si>
  <si>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</si>
  <si>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</si>
  <si>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</si>
  <si>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</si>
  <si>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</si>
  <si>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</si>
  <si>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</si>
  <si>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</si>
  <si>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</si>
  <si>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</si>
  <si>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</si>
  <si>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</si>
  <si>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</si>
  <si>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</si>
  <si>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</si>
  <si>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</si>
  <si>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</si>
  <si>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</si>
  <si>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</si>
  <si>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</si>
  <si>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</si>
  <si>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</si>
  <si>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</si>
  <si>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</si>
  <si>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</si>
  <si>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</si>
  <si>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</si>
  <si>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</si>
  <si>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</si>
  <si>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</si>
  <si>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</si>
  <si>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</si>
  <si>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</si>
  <si>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</si>
  <si>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</si>
  <si>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</si>
  <si>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</si>
  <si>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</si>
  <si>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</si>
  <si>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</si>
  <si>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</si>
  <si>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</si>
  <si>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</si>
  <si>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</si>
  <si>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</si>
  <si>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</si>
  <si>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</si>
  <si>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</si>
  <si>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</si>
  <si>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</si>
  <si>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</si>
  <si>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</si>
  <si>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</si>
  <si>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</si>
  <si>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</si>
  <si>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</si>
  <si>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</si>
  <si>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</si>
  <si>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</si>
  <si>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</si>
  <si>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</si>
  <si>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</si>
  <si>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</si>
  <si>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</si>
  <si>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</si>
  <si>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</si>
  <si>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</si>
  <si>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</si>
  <si>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</si>
  <si>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</si>
  <si>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</si>
  <si>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</si>
  <si>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</si>
  <si>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</si>
  <si>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</si>
  <si>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</si>
  <si>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</si>
  <si>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</si>
  <si>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</si>
  <si>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</si>
  <si>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</si>
  <si>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</si>
  <si>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</si>
  <si>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</si>
  <si>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</si>
  <si>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</si>
  <si>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</si>
  <si>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</si>
  <si>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</si>
  <si>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</si>
  <si>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</si>
  <si>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</si>
  <si>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</si>
  <si>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</si>
  <si>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</si>
  <si>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</si>
  <si>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</si>
  <si>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</si>
  <si>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</si>
  <si>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</si>
  <si>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</si>
  <si>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</si>
  <si>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</si>
  <si>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</si>
  <si>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</si>
  <si>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</si>
  <si>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</si>
  <si>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</si>
  <si>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</si>
  <si>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</si>
  <si>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</si>
  <si>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</si>
  <si>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</si>
  <si>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</si>
  <si>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</si>
  <si>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</si>
  <si>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</si>
  <si>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</si>
  <si>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</si>
  <si>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</si>
  <si>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</si>
  <si>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</si>
  <si>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</si>
  <si>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</si>
  <si>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</si>
  <si>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</si>
  <si>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</si>
  <si>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</si>
  <si>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</si>
  <si>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</si>
  <si>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</si>
  <si>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</si>
  <si>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</si>
  <si>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</si>
  <si>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</si>
  <si>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</si>
  <si>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</si>
  <si>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</si>
  <si>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</si>
  <si>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</si>
  <si>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</si>
  <si>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</si>
  <si>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</si>
  <si>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</si>
  <si>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</si>
  <si>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</si>
  <si>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</si>
  <si>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</si>
  <si>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</si>
  <si>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</si>
  <si>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</si>
  <si>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</si>
  <si>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</si>
  <si>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</si>
  <si>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</si>
  <si>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</si>
  <si>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</si>
  <si>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</si>
  <si>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</si>
  <si>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</si>
  <si>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</si>
  <si>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</si>
  <si>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</si>
  <si>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</si>
  <si>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</si>
  <si>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</si>
  <si>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</si>
  <si>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</si>
  <si>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</si>
  <si>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</si>
  <si>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</si>
  <si>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</si>
  <si>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</si>
  <si>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</si>
  <si>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</si>
  <si>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</si>
  <si>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</si>
  <si>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</si>
  <si>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</si>
  <si>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</si>
  <si>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</si>
  <si>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</si>
  <si>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</si>
  <si>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</si>
  <si>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</si>
  <si>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</si>
  <si>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</si>
  <si>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</si>
  <si>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</si>
  <si>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</si>
  <si>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</si>
  <si>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</si>
  <si>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</si>
  <si>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</si>
  <si>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</si>
  <si>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</si>
  <si>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</si>
  <si>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</si>
  <si>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</si>
  <si>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</si>
  <si>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</si>
  <si>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</si>
  <si>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</si>
  <si>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</si>
  <si>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</si>
  <si>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</si>
  <si>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</si>
  <si>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</si>
  <si>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</si>
  <si>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</si>
  <si>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</si>
  <si>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</si>
  <si>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</si>
  <si>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</si>
  <si>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</si>
  <si>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</si>
  <si>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</si>
  <si>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</si>
  <si>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</si>
  <si>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</si>
  <si>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</si>
  <si>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</si>
  <si>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</si>
  <si>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</si>
  <si>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</si>
  <si>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</si>
  <si>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</si>
  <si>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</si>
  <si>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</si>
  <si>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</si>
  <si>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</si>
  <si>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</si>
  <si>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</si>
  <si>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</si>
  <si>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</si>
  <si>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</si>
  <si>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</si>
  <si>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</si>
  <si>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</si>
  <si>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</si>
  <si>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</si>
  <si>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</si>
  <si>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</si>
  <si>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</si>
  <si>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</si>
  <si>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</si>
  <si>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</si>
  <si>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</si>
  <si>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</si>
  <si>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</si>
  <si>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</si>
  <si>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</si>
  <si>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</si>
  <si>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</si>
  <si>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</si>
  <si>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</si>
  <si>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</si>
  <si>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</si>
  <si>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</si>
  <si>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</si>
  <si>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</si>
  <si>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</si>
  <si>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</si>
  <si>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</si>
  <si>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</si>
  <si>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</si>
  <si>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</si>
  <si>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</si>
  <si>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</si>
  <si>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</si>
  <si>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</si>
  <si>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</si>
  <si>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</si>
  <si>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</si>
  <si>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</si>
  <si>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</si>
  <si>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</si>
  <si>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</si>
  <si>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</si>
  <si>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</si>
  <si>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</si>
  <si>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</si>
  <si>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</si>
  <si>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</si>
  <si>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</si>
  <si>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</si>
  <si>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</si>
  <si>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</si>
  <si>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</si>
  <si>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</si>
  <si>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</si>
  <si>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</si>
  <si>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</si>
  <si>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</si>
  <si>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</si>
  <si>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</si>
  <si>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</si>
  <si>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</si>
  <si>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</si>
  <si>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</si>
  <si>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</si>
  <si>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</si>
  <si>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</si>
  <si>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</si>
  <si>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</si>
  <si>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</si>
  <si>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</si>
  <si>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</si>
  <si>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</si>
  <si>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</si>
  <si>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</si>
  <si>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</si>
  <si>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</si>
  <si>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</si>
  <si>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</si>
  <si>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</si>
  <si>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</si>
  <si>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</si>
  <si>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</si>
  <si>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</si>
  <si>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</si>
  <si>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</si>
  <si>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</si>
  <si>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</si>
  <si>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</si>
  <si>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</si>
  <si>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</si>
  <si>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</si>
  <si>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</si>
  <si>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</si>
  <si>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</si>
  <si>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</si>
  <si>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</si>
  <si>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</si>
  <si>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</si>
  <si>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</si>
  <si>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</si>
  <si>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</si>
  <si>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</si>
  <si>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</si>
  <si>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</si>
  <si>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</si>
  <si>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</si>
  <si>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</si>
  <si>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</si>
  <si>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</si>
  <si>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</si>
  <si>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</si>
  <si>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</si>
  <si>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</si>
  <si>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</si>
  <si>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</si>
  <si>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</si>
  <si>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</si>
  <si>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</si>
  <si>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</si>
  <si>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</si>
  <si>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</si>
  <si>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</si>
  <si>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</si>
  <si>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</si>
  <si>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</si>
  <si>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</si>
  <si>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</si>
  <si>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</si>
  <si>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</si>
  <si>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</si>
  <si>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</si>
  <si>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</si>
  <si>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</si>
  <si>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</si>
  <si>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</si>
  <si>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</si>
  <si>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</si>
  <si>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</si>
  <si>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</si>
  <si>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</si>
  <si>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</si>
  <si>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</si>
  <si>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</si>
  <si>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</si>
  <si>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</si>
  <si>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</si>
  <si>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</si>
  <si>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</si>
  <si>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</si>
  <si>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</si>
  <si>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</si>
  <si>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</si>
  <si>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</si>
  <si>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</si>
  <si>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</si>
  <si>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</si>
  <si>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</si>
  <si>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</si>
  <si>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</si>
  <si>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</si>
  <si>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</si>
  <si>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</si>
  <si>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</si>
  <si>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</si>
  <si>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</si>
  <si>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</si>
  <si>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</si>
  <si>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</si>
  <si>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</si>
  <si>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</si>
  <si>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</si>
  <si>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</si>
  <si>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</si>
  <si>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</si>
  <si>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</si>
  <si>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</si>
  <si>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</si>
  <si>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</si>
  <si>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</si>
  <si>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</si>
  <si>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</si>
  <si>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</si>
  <si>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</si>
  <si>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</si>
  <si>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</si>
  <si>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</si>
  <si>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</si>
  <si>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</si>
  <si>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</si>
  <si>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</si>
  <si>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</si>
  <si>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</si>
  <si>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</si>
  <si>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</si>
  <si>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</si>
  <si>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</si>
  <si>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</si>
  <si>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</si>
  <si>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</si>
  <si>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</si>
  <si>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</si>
  <si>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</si>
  <si>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</si>
  <si>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</si>
  <si>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</si>
  <si>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</si>
  <si>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</si>
  <si>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</si>
  <si>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</si>
  <si>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</si>
  <si>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</si>
  <si>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</si>
  <si>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</si>
  <si>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</si>
  <si>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</si>
  <si>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</si>
  <si>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</si>
  <si>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</si>
  <si>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</si>
  <si>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</si>
  <si>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</si>
  <si>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</si>
  <si>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</si>
  <si>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</si>
  <si>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</si>
  <si>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</si>
  <si>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</si>
  <si>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</si>
  <si>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</si>
  <si>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</si>
  <si>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</si>
  <si>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</si>
  <si>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</si>
  <si>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</si>
  <si>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</si>
  <si>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</si>
  <si>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</si>
  <si>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</si>
  <si>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</si>
  <si>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</si>
  <si>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</si>
  <si>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</si>
  <si>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</si>
  <si>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</si>
  <si>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</si>
  <si>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</si>
  <si>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</si>
  <si>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</si>
  <si>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</si>
  <si>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</si>
  <si>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</si>
  <si>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</si>
  <si>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</si>
  <si>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</si>
  <si>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</si>
  <si>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</si>
  <si>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</si>
  <si>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</si>
  <si>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</si>
  <si>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</si>
  <si>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</si>
  <si>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</si>
  <si>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</si>
  <si>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</si>
  <si>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</si>
  <si>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</si>
  <si>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</si>
  <si>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</si>
  <si>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</si>
  <si>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</si>
  <si>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</si>
  <si>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</si>
  <si>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</si>
  <si>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</si>
  <si>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</si>
  <si>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</si>
  <si>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</si>
  <si>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</si>
  <si>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</si>
  <si>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</si>
  <si>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</si>
  <si>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</si>
  <si>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</si>
  <si>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</si>
  <si>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</si>
  <si>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</si>
  <si>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</si>
  <si>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</si>
  <si>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</si>
  <si>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</si>
  <si>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</si>
  <si>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</si>
  <si>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</si>
  <si>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</si>
  <si>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</si>
  <si>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</si>
  <si>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</si>
  <si>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</si>
  <si>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</si>
  <si>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</si>
  <si>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</si>
  <si>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</si>
  <si>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</si>
  <si>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</si>
  <si>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</si>
  <si>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</si>
  <si>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</si>
  <si>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</si>
  <si>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</si>
  <si>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</si>
  <si>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</si>
  <si>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</si>
  <si>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</si>
  <si>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</si>
  <si>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</si>
  <si>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</si>
  <si>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</si>
  <si>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</si>
  <si>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</si>
  <si>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</si>
  <si>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</si>
  <si>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</si>
  <si>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</si>
  <si>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</si>
  <si>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</si>
  <si>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</si>
  <si>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</si>
  <si>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</si>
  <si>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</si>
  <si>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</si>
  <si>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</si>
  <si>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</si>
  <si>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</si>
  <si>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</si>
  <si>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</si>
  <si>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</si>
  <si>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</si>
  <si>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</si>
  <si>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</si>
  <si>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</si>
  <si>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</si>
  <si>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</si>
  <si>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</si>
  <si>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</si>
  <si>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</si>
  <si>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</si>
  <si>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</si>
  <si>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</si>
  <si>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</si>
  <si>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</si>
  <si>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</si>
  <si>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</si>
  <si>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</si>
  <si>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</si>
  <si>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</si>
  <si>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</si>
  <si>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</si>
  <si>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</si>
  <si>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</si>
  <si>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</si>
  <si>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</si>
  <si>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</si>
  <si>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</si>
  <si>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</si>
  <si>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</si>
  <si>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</si>
  <si>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</si>
  <si>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</si>
  <si>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</si>
  <si>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</si>
  <si>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</si>
  <si>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</si>
  <si>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</si>
  <si>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</si>
  <si>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</si>
  <si>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</si>
  <si>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</si>
  <si>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</si>
  <si>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</si>
  <si>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</si>
  <si>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</si>
  <si>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</si>
  <si>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</si>
  <si>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</si>
  <si>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</si>
  <si>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</si>
  <si>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</si>
  <si>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</si>
  <si>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</si>
  <si>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</si>
  <si>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</si>
  <si>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</si>
  <si>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</si>
  <si>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</si>
  <si>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</si>
  <si>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</si>
  <si>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</si>
  <si>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</si>
  <si>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</si>
  <si>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</si>
  <si>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</si>
  <si>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</si>
  <si>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</si>
  <si>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</si>
  <si>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</si>
  <si>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</si>
  <si>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</si>
  <si>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</si>
  <si>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</si>
  <si>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</si>
  <si>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</si>
  <si>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</si>
  <si>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</si>
  <si>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</si>
  <si>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</si>
  <si>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</si>
  <si>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</si>
  <si>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</si>
  <si>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</si>
  <si>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</si>
  <si>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</si>
  <si>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</si>
  <si>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</si>
  <si>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</si>
  <si>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</si>
  <si>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</si>
  <si>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</si>
  <si>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</si>
  <si>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</si>
  <si>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</si>
  <si>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</si>
  <si>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</si>
  <si>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</si>
  <si>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</si>
  <si>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</si>
  <si>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</si>
  <si>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</si>
  <si>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</si>
  <si>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</si>
  <si>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</si>
  <si>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</si>
  <si>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</si>
  <si>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</si>
  <si>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</si>
  <si>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</si>
  <si>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</si>
  <si>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</si>
  <si>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</si>
  <si>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</si>
  <si>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</si>
  <si>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</si>
  <si>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</si>
  <si>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</si>
  <si>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</si>
  <si>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</si>
  <si>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</si>
  <si>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</si>
  <si>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</si>
  <si>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</si>
  <si>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</si>
  <si>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</si>
  <si>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</si>
  <si>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</si>
  <si>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</si>
  <si>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</si>
  <si>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</si>
  <si>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</si>
  <si>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</si>
  <si>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</si>
  <si>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</si>
  <si>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</si>
  <si>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</si>
  <si>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</si>
  <si>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</si>
  <si>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</si>
  <si>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</si>
  <si>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</si>
  <si>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</si>
  <si>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</si>
  <si>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</si>
  <si>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</si>
  <si>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</si>
  <si>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</si>
  <si>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</si>
  <si>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</si>
  <si>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</si>
  <si>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</si>
  <si>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</si>
  <si>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</si>
  <si>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</si>
  <si>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</si>
  <si>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</si>
  <si>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</si>
  <si>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</si>
  <si>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</si>
  <si>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</si>
  <si>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</si>
  <si>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</si>
  <si>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</si>
  <si>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</si>
  <si>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</si>
  <si>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</si>
  <si>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</si>
  <si>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</si>
  <si>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</si>
  <si>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</si>
  <si>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</si>
  <si>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</si>
  <si>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</si>
  <si>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</si>
  <si>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</si>
  <si>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</si>
  <si>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</si>
  <si>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</si>
  <si>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</si>
  <si>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</si>
  <si>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</si>
  <si>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</si>
  <si>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</si>
  <si>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</si>
  <si>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</si>
  <si>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</si>
  <si>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</si>
  <si>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</si>
  <si>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</si>
  <si>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</si>
  <si>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</si>
  <si>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</si>
  <si>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</si>
  <si>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</si>
  <si>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</si>
  <si>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</si>
  <si>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</si>
  <si>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</si>
  <si>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</si>
  <si>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</si>
  <si>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</si>
  <si>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</si>
  <si>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</si>
  <si>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</si>
  <si>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</si>
  <si>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</si>
  <si>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</si>
  <si>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</si>
  <si>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</si>
  <si>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</si>
  <si>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</si>
  <si>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</si>
  <si>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</si>
  <si>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</si>
  <si>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</si>
  <si>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</si>
  <si>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</si>
  <si>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</si>
  <si>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</si>
  <si>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</si>
  <si>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</si>
  <si>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</si>
  <si>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</si>
  <si>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</si>
  <si>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</si>
  <si>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</si>
  <si>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</si>
  <si>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</si>
  <si>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</si>
  <si>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</si>
  <si>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</si>
  <si>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</si>
  <si>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</si>
  <si>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</si>
  <si>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</si>
  <si>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</si>
  <si>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</si>
  <si>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</si>
  <si>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</si>
  <si>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</si>
  <si>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</si>
  <si>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</si>
  <si>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</si>
  <si>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</si>
  <si>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</si>
  <si>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</si>
  <si>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</si>
  <si>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</si>
  <si>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</si>
  <si>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</si>
  <si>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</si>
  <si>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</si>
  <si>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</si>
  <si>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</si>
  <si>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</si>
  <si>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</si>
  <si>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</si>
  <si>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</si>
  <si>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</si>
  <si>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</si>
  <si>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</si>
  <si>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</si>
  <si>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</si>
  <si>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</si>
  <si>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</si>
  <si>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</si>
  <si>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</si>
  <si>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</si>
  <si>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</si>
  <si>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</si>
  <si>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</si>
  <si>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</si>
  <si>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</si>
  <si>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</si>
  <si>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</si>
  <si>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</si>
  <si>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</si>
  <si>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</si>
  <si>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</si>
  <si>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</si>
  <si>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</si>
  <si>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</si>
  <si>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</si>
  <si>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</si>
  <si>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</si>
  <si>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</si>
  <si>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</si>
  <si>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</si>
  <si>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</si>
  <si>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</si>
  <si>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</si>
  <si>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</si>
  <si>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</si>
  <si>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</si>
  <si>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</si>
  <si>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</si>
  <si>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</si>
  <si>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</si>
  <si>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</si>
  <si>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</si>
  <si>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</si>
  <si>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</si>
  <si>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</si>
  <si>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</si>
  <si>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</si>
  <si>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</si>
  <si>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</si>
  <si>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</si>
  <si>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</si>
  <si>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</si>
  <si>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</si>
  <si>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</si>
  <si>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</si>
  <si>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</si>
  <si>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</si>
  <si>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</si>
  <si>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</si>
  <si>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</si>
  <si>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</si>
  <si>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</si>
  <si>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</si>
  <si>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</si>
  <si>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</si>
  <si>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</si>
  <si>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</si>
  <si>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</si>
  <si>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</si>
  <si>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</si>
  <si>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</si>
  <si>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</si>
  <si>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</si>
  <si>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</si>
  <si>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</si>
  <si>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</si>
  <si>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</si>
  <si>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</si>
  <si>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</si>
  <si>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</si>
  <si>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</si>
  <si>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</si>
  <si>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</si>
  <si>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</si>
  <si>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</si>
  <si>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</si>
  <si>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</si>
  <si>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</si>
  <si>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</si>
  <si>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</si>
  <si>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</si>
  <si>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</si>
  <si>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</si>
  <si>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</si>
  <si>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</si>
  <si>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</si>
  <si>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</si>
  <si>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</si>
  <si>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</si>
  <si>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</si>
  <si>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</si>
  <si>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</si>
  <si>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</si>
  <si>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</si>
  <si>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</si>
  <si>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</si>
  <si>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</si>
  <si>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</si>
  <si>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</si>
  <si>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</si>
  <si>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</si>
  <si>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</si>
  <si>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</si>
  <si>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</si>
  <si>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</si>
  <si>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</si>
  <si>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</si>
  <si>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</si>
  <si>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</si>
  <si>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</si>
  <si>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</si>
  <si>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</si>
  <si>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</si>
  <si>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</si>
  <si>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</si>
  <si>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</si>
  <si>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</si>
  <si>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</si>
  <si>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</si>
  <si>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</si>
  <si>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</si>
  <si>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</si>
  <si>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</si>
  <si>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</si>
  <si>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</si>
  <si>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</si>
  <si>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</si>
  <si>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</si>
  <si>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</si>
  <si>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</si>
  <si>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</si>
  <si>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</si>
  <si>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</si>
  <si>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</si>
  <si>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</si>
  <si>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</si>
  <si>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</si>
  <si>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</si>
  <si>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</si>
  <si>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</si>
  <si>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</si>
  <si>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</si>
  <si>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</si>
  <si>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</si>
  <si>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</si>
  <si>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</si>
  <si>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</si>
  <si>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</si>
  <si>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</si>
  <si>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</si>
  <si>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</si>
  <si>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</si>
  <si>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</si>
  <si>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</si>
  <si>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</si>
  <si>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</si>
  <si>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</si>
  <si>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</si>
  <si>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</si>
  <si>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</si>
  <si>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</si>
  <si>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</si>
  <si>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</si>
  <si>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</si>
  <si>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</si>
  <si>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</si>
  <si>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</si>
  <si>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</si>
  <si>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</si>
  <si>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</si>
  <si>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</si>
  <si>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</si>
  <si>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</si>
  <si>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</si>
  <si>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</si>
  <si>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</si>
  <si>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</si>
  <si>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</si>
  <si>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</si>
  <si>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</si>
  <si>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</si>
  <si>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</si>
  <si>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</si>
  <si>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</si>
  <si>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</si>
  <si>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</si>
  <si>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</si>
  <si>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</si>
  <si>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</si>
  <si>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</si>
  <si>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</si>
  <si>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</si>
  <si>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</si>
  <si>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</si>
  <si>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</si>
  <si>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</si>
  <si>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</si>
  <si>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</si>
  <si>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</si>
  <si>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</si>
  <si>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</si>
  <si>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</si>
  <si>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</si>
  <si>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</si>
  <si>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</si>
  <si>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</si>
  <si>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</si>
  <si>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</si>
  <si>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</si>
  <si>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</si>
  <si>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</si>
  <si>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</si>
  <si>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</si>
  <si>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</si>
  <si>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</si>
  <si>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</si>
  <si>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</si>
  <si>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</si>
  <si>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</si>
  <si>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</si>
  <si>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</si>
  <si>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</si>
  <si>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</si>
  <si>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</si>
  <si>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</si>
  <si>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</si>
  <si>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</si>
  <si>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</si>
  <si>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</si>
  <si>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</si>
  <si>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</si>
  <si>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</si>
  <si>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</si>
  <si>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</si>
  <si>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</si>
  <si>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</si>
  <si>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</si>
  <si>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</si>
  <si>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</si>
  <si>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</si>
  <si>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</si>
  <si>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</si>
  <si>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</si>
  <si>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</si>
  <si>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</si>
  <si>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</si>
  <si>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</si>
  <si>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</si>
  <si>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</si>
  <si>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</si>
  <si>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</si>
  <si>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</si>
  <si>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</si>
  <si>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</si>
  <si>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</si>
  <si>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</si>
  <si>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</si>
  <si>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</si>
  <si>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</si>
  <si>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</si>
  <si>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</si>
  <si>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</si>
  <si>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</si>
  <si>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</si>
  <si>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</si>
  <si>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</si>
  <si>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</si>
  <si>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</si>
  <si>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</si>
  <si>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</si>
  <si>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</si>
  <si>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</si>
  <si>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</si>
  <si>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</si>
  <si>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</si>
  <si>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</si>
  <si>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</si>
  <si>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</si>
  <si>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</si>
  <si>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</si>
  <si>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</si>
  <si>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</si>
  <si>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</si>
  <si>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</si>
  <si>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</si>
  <si>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</si>
  <si>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</si>
  <si>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</si>
  <si>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</si>
  <si>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</si>
  <si>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</si>
  <si>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</si>
  <si>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</si>
  <si>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</si>
  <si>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</si>
  <si>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</si>
  <si>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</si>
  <si>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</si>
  <si>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</si>
  <si>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</si>
  <si>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</si>
  <si>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</si>
  <si>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</si>
  <si>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</si>
  <si>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</si>
  <si>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</si>
  <si>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</si>
  <si>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</si>
  <si>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</si>
  <si>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</si>
  <si>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</si>
  <si>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</si>
  <si>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</si>
  <si>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</si>
  <si>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</si>
  <si>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</si>
  <si>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</si>
  <si>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</si>
  <si>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</si>
  <si>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</si>
  <si>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</si>
  <si>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</si>
  <si>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</si>
  <si>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</si>
  <si>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</si>
  <si>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</si>
  <si>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</si>
  <si>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</si>
  <si>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</si>
  <si>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</si>
  <si>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</si>
  <si>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</si>
  <si>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</si>
  <si>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</si>
  <si>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</si>
  <si>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</si>
  <si>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</si>
  <si>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</si>
  <si>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</si>
  <si>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</si>
  <si>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</si>
  <si>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</si>
  <si>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</si>
  <si>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</si>
  <si>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</si>
  <si>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</si>
  <si>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</si>
  <si>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</si>
  <si>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</si>
  <si>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</si>
  <si>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</si>
  <si>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</si>
  <si>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</si>
  <si>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</si>
  <si>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</si>
  <si>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</si>
  <si>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</si>
  <si>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</si>
  <si>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</si>
  <si>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</si>
  <si>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</si>
  <si>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</si>
  <si>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</si>
  <si>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</si>
  <si>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</si>
  <si>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</si>
  <si>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</si>
  <si>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</si>
  <si>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</si>
  <si>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</si>
  <si>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</si>
  <si>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</si>
  <si>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</si>
  <si>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</si>
  <si>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</si>
  <si>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</si>
  <si>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</si>
  <si>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</si>
  <si>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</si>
  <si>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</si>
  <si>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</si>
  <si>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</si>
  <si>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</si>
  <si>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</si>
  <si>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</si>
  <si>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</si>
  <si>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</si>
  <si>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</si>
  <si>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</si>
  <si>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</si>
  <si>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</si>
  <si>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</si>
  <si>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</si>
  <si>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</si>
  <si>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</si>
  <si>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</si>
  <si>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</si>
  <si>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</si>
  <si>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</si>
  <si>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</si>
  <si>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</si>
  <si>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</si>
  <si>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</si>
  <si>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</si>
  <si>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</si>
  <si>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</si>
  <si>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</si>
  <si>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</si>
  <si>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</si>
  <si>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</si>
  <si>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</si>
  <si>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</si>
  <si>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</si>
  <si>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</si>
  <si>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</si>
  <si>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</si>
  <si>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</si>
  <si>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</si>
  <si>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</si>
  <si>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</si>
  <si>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</si>
  <si>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</si>
  <si>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</si>
  <si>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</si>
  <si>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</si>
  <si>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</si>
  <si>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</si>
  <si>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</si>
  <si>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</si>
  <si>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</si>
  <si>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</si>
  <si>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</si>
  <si>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</si>
  <si>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</si>
  <si>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</si>
  <si>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</si>
  <si>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</si>
  <si>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</si>
  <si>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</si>
  <si>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</si>
  <si>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</si>
  <si>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</si>
  <si>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</si>
  <si>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</si>
  <si>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</si>
  <si>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</si>
  <si>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</si>
  <si>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</si>
  <si>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</si>
  <si>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</si>
  <si>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</si>
  <si>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</si>
  <si>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</si>
  <si>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</si>
  <si>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</si>
  <si>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</si>
  <si>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</si>
  <si>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</si>
  <si>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</si>
  <si>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</si>
  <si>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</si>
  <si>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</si>
  <si>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</si>
  <si>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</si>
  <si>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</si>
  <si>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</si>
  <si>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</si>
  <si>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</si>
  <si>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</si>
  <si>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</si>
  <si>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</si>
  <si>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</si>
  <si>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</si>
  <si>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</si>
  <si>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</si>
  <si>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</si>
  <si>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</si>
  <si>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</si>
  <si>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</si>
  <si>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</si>
  <si>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</si>
  <si>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</si>
  <si>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</si>
  <si>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</si>
  <si>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</si>
  <si>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</si>
  <si>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</si>
  <si>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</si>
  <si>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</si>
  <si>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</si>
  <si>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</si>
  <si>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</si>
  <si>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</si>
  <si>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</si>
  <si>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</si>
  <si>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</si>
  <si>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</si>
  <si>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</si>
  <si>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</si>
  <si>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</si>
  <si>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</si>
  <si>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</si>
  <si>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</si>
  <si>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</si>
  <si>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</si>
  <si>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</si>
  <si>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</si>
  <si>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</si>
  <si>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</si>
  <si>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</si>
  <si>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</si>
  <si>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</si>
  <si>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</si>
  <si>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</si>
  <si>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</si>
  <si>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</si>
  <si>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</si>
  <si>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</si>
  <si>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</si>
  <si>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</si>
  <si>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</si>
  <si>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</si>
  <si>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</si>
  <si>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</si>
  <si>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</si>
  <si>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</si>
  <si>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</si>
  <si>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</si>
  <si>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</si>
  <si>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</si>
  <si>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</si>
  <si>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</si>
  <si>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</si>
  <si>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</si>
  <si>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</si>
  <si>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</si>
  <si>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</si>
  <si>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</si>
  <si>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</si>
  <si>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</si>
  <si>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</si>
  <si>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</si>
  <si>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</si>
  <si>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</si>
  <si>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</si>
  <si>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</si>
  <si>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</si>
  <si>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</si>
  <si>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</si>
  <si>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</si>
  <si>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</si>
  <si>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</si>
  <si>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</si>
  <si>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</si>
  <si>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</si>
  <si>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</si>
  <si>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</si>
  <si>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</si>
  <si>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</si>
  <si>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</si>
  <si>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</si>
  <si>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</si>
  <si>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</si>
  <si>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</si>
  <si>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</si>
  <si>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</si>
  <si>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</si>
  <si>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</si>
  <si>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</si>
  <si>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</si>
  <si>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</si>
  <si>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</si>
  <si>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</si>
  <si>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</si>
  <si>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</si>
  <si>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</si>
  <si>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</si>
  <si>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</si>
  <si>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</si>
  <si>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</si>
  <si>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</si>
  <si>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</si>
  <si>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</si>
  <si>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</si>
  <si>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</si>
  <si>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</si>
  <si>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</si>
  <si>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</si>
  <si>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</si>
  <si>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</si>
  <si>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</si>
  <si>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</si>
  <si>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</si>
  <si>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</si>
  <si>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</si>
  <si>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</si>
  <si>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</si>
  <si>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</si>
  <si>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</si>
  <si>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</si>
  <si>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</si>
  <si>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</si>
  <si>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</si>
  <si>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</si>
  <si>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</si>
  <si>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</si>
  <si>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</si>
  <si>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</si>
  <si>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</si>
  <si>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</si>
  <si>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</si>
  <si>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</si>
  <si>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</si>
  <si>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</si>
  <si>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</si>
  <si>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</si>
  <si>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</si>
  <si>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</si>
  <si>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</si>
  <si>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</si>
  <si>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</si>
  <si>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</si>
  <si>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</si>
  <si>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</si>
  <si>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</si>
  <si>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</si>
  <si>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</si>
  <si>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</si>
  <si>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</si>
  <si>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</si>
  <si>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</si>
  <si>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</si>
  <si>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</si>
  <si>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</si>
  <si>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</si>
  <si>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</si>
  <si>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</si>
  <si>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</si>
  <si>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</si>
  <si>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</si>
  <si>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</si>
  <si>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</si>
  <si>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</si>
  <si>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</si>
  <si>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</si>
  <si>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</si>
  <si>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</si>
  <si>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</si>
  <si>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</si>
  <si>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</si>
  <si>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</si>
  <si>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</si>
  <si>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</si>
  <si>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</si>
  <si>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</si>
  <si>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</si>
  <si>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</si>
  <si>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</si>
  <si>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</si>
  <si>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</si>
  <si>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</si>
  <si>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</si>
  <si>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</si>
  <si>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</si>
  <si>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</si>
  <si>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</si>
  <si>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</si>
  <si>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</si>
  <si>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</si>
  <si>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</si>
  <si>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</si>
  <si>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</si>
  <si>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</si>
  <si>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</si>
  <si>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</si>
  <si>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</si>
  <si>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</si>
  <si>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</si>
  <si>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</si>
  <si>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</si>
  <si>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</si>
  <si>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</si>
  <si>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</si>
  <si>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</si>
  <si>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</si>
  <si>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</si>
  <si>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</si>
  <si>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</si>
  <si>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</si>
  <si>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</si>
  <si>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</si>
  <si>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</si>
  <si>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</si>
  <si>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</si>
  <si>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</si>
  <si>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</si>
  <si>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</si>
  <si>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</si>
  <si>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</si>
  <si>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</si>
  <si>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</si>
  <si>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</si>
  <si>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</si>
  <si>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</si>
  <si>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</si>
  <si>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</si>
  <si>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</si>
  <si>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</si>
  <si>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</si>
  <si>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</si>
  <si>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</si>
  <si>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</si>
  <si>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</si>
  <si>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</si>
  <si>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</si>
  <si>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</si>
  <si>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</si>
  <si>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</si>
  <si>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</si>
  <si>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</si>
  <si>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</si>
  <si>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</si>
  <si>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</si>
  <si>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</si>
  <si>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</si>
  <si>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</si>
  <si>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</si>
  <si>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</si>
  <si>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</si>
  <si>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</si>
  <si>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</si>
  <si>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</si>
  <si>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</si>
  <si>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</si>
  <si>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</si>
  <si>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</si>
  <si>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</si>
  <si>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</si>
  <si>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</si>
  <si>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</si>
  <si>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</si>
  <si>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</si>
  <si>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</si>
  <si>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</si>
  <si>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</si>
  <si>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</si>
  <si>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</si>
  <si>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</si>
  <si>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</si>
  <si>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</si>
  <si>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</si>
  <si>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</si>
  <si>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</si>
  <si>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</si>
  <si>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</si>
  <si>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</si>
  <si>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</si>
  <si>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</si>
  <si>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</si>
  <si>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</si>
  <si>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</si>
  <si>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</si>
  <si>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</si>
  <si>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</si>
  <si>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</si>
  <si>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</si>
  <si>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</si>
  <si>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</si>
  <si>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</si>
  <si>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</si>
  <si>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</si>
  <si>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</si>
  <si>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</si>
  <si>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</si>
  <si>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</si>
  <si>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</si>
  <si>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</si>
  <si>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</si>
  <si>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</si>
  <si>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</si>
  <si>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</si>
  <si>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</si>
  <si>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</si>
  <si>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</si>
  <si>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</si>
  <si>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</si>
  <si>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</si>
  <si>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</si>
  <si>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</si>
  <si>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</si>
  <si>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</si>
  <si>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</si>
  <si>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</si>
  <si>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</si>
  <si>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</si>
  <si>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</si>
  <si>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</si>
  <si>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</si>
  <si>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</si>
  <si>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</si>
  <si>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</si>
  <si>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</si>
  <si>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</si>
  <si>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</si>
  <si>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</si>
  <si>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</si>
  <si>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</si>
  <si>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</si>
  <si>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</si>
  <si>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</si>
  <si>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</si>
  <si>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</si>
  <si>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</si>
  <si>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</si>
  <si>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</si>
  <si>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</si>
  <si>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</si>
  <si>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</si>
  <si>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</si>
  <si>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</si>
  <si>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</si>
  <si>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</si>
  <si>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</si>
  <si>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</si>
  <si>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</si>
  <si>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</si>
  <si>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</si>
  <si>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</si>
  <si>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</si>
  <si>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</si>
  <si>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</si>
  <si>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</si>
  <si>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</si>
  <si>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</si>
  <si>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</si>
  <si>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</si>
  <si>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</si>
  <si>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</si>
  <si>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</si>
  <si>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</si>
  <si>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</si>
  <si>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</si>
  <si>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</si>
  <si>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</si>
  <si>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</si>
  <si>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</si>
  <si>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</si>
  <si>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</si>
  <si>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</si>
  <si>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</si>
  <si>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</si>
  <si>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</si>
  <si>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</si>
  <si>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</si>
  <si>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</si>
  <si>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</si>
  <si>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</si>
  <si>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</si>
  <si>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</si>
  <si>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</si>
  <si>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</si>
  <si>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</si>
  <si>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</si>
  <si>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</si>
  <si>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</si>
  <si>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</si>
  <si>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</si>
  <si>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</si>
  <si>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</si>
  <si>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</si>
  <si>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</si>
  <si>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</si>
  <si>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</si>
  <si>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</si>
  <si>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</si>
  <si>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</si>
  <si>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</si>
  <si>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</si>
  <si>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</si>
  <si>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</si>
  <si>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</si>
  <si>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</si>
  <si>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</si>
  <si>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</si>
  <si>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</si>
  <si>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</si>
  <si>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</si>
  <si>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</si>
  <si>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</si>
  <si>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</si>
  <si>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</si>
  <si>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</si>
  <si>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</si>
  <si>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</si>
  <si>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</si>
  <si>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</si>
  <si>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</si>
  <si>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</si>
  <si>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</si>
  <si>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</si>
  <si>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</si>
  <si>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</si>
  <si>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</si>
  <si>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</si>
  <si>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</si>
  <si>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</si>
  <si>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</si>
  <si>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</si>
  <si>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</si>
  <si>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</si>
  <si>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</si>
  <si>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</si>
  <si>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</si>
  <si>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</si>
  <si>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</si>
  <si>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</si>
  <si>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</si>
  <si>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</si>
  <si>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</si>
  <si>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</si>
  <si>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</si>
  <si>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</si>
  <si>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</si>
  <si>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</si>
  <si>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</si>
  <si>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</si>
  <si>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</si>
  <si>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</si>
  <si>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</si>
  <si>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</si>
  <si>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</si>
  <si>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</si>
  <si>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</si>
  <si>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</si>
  <si>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</si>
  <si>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</si>
  <si>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</si>
  <si>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</si>
  <si>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</si>
  <si>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</si>
  <si>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</si>
  <si>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</si>
  <si>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</si>
  <si>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</si>
  <si>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</si>
  <si>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</si>
  <si>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</si>
  <si>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</si>
  <si>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</si>
  <si>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</si>
  <si>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</si>
  <si>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</si>
  <si>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</si>
  <si>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</si>
  <si>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</si>
  <si>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</si>
  <si>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</si>
  <si>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</si>
  <si>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</si>
  <si>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</si>
  <si>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</si>
  <si>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</si>
  <si>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</si>
  <si>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</si>
  <si>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</si>
  <si>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</si>
  <si>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</si>
  <si>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</si>
  <si>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</si>
  <si>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</si>
  <si>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</si>
  <si>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</si>
  <si>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</si>
  <si>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</si>
  <si>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</si>
  <si>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</si>
  <si>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</si>
  <si>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</si>
  <si>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</si>
  <si>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</si>
  <si>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</si>
  <si>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</si>
  <si>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</si>
  <si>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</si>
  <si>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</si>
  <si>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</si>
  <si>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</si>
  <si>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</si>
  <si>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</si>
  <si>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</si>
  <si>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</si>
  <si>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</si>
  <si>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</si>
  <si>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</si>
  <si>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</si>
  <si>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</si>
  <si>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2021-20-10000708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</si>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</sst>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ill="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 zoomScale="80" zoomScaleNormal="80"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2719</v>
      </c>
      <c r="D15" s="35"/>
      <c r="E15" s="35"/>
      <c r="F15" s="5"/>
      <c r="G15" s="32" t="s">
        <v>1168</v>
      </c>
      <c r="H15" s="103" t="s">
        <v>459</v>
      </c>
      <c r="I15" s="32" t="s">
        <v>2624</v>
      </c>
      <c r="J15" s="108" t="s">
        <v>2626</v>
      </c>
      <c r="L15" s="208" t="s">
        <v>8</v>
      </c>
      <c r="M15" s="208"/>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5"/>
      <c r="I20" s="148" t="s">
        <v>459</v>
      </c>
      <c r="J20" s="149" t="s">
        <v>485</v>
      </c>
      <c r="K20" s="148">
        <v>1859138645</v>
      </c>
      <c r="L20" s="149">
        <v>44193</v>
      </c>
      <c r="M20" s="149">
        <v>44561</v>
      </c>
      <c r="N20" s="132">
        <f>+(M20-L20)/30</f>
        <v>12.266666666666667</v>
      </c>
      <c r="O20" s="135"/>
      <c r="U20" s="131"/>
      <c r="V20" s="105">
        <f ca="1">NOW()</f>
        <v>44191.578887731484</v>
      </c>
      <c r="W20" s="105">
        <f ca="1">NOW()</f>
        <v>44191.578887731484</v>
      </c>
    </row>
    <row r="21" spans="1:23" ht="30" customHeight="1" outlineLevel="1" x14ac:dyDescent="0.25">
      <c r="A21" s="9"/>
      <c r="B21" s="71"/>
      <c r="C21" s="5"/>
      <c r="D21" s="5"/>
      <c r="E21" s="5"/>
      <c r="F21" s="5"/>
      <c r="G21" s="5"/>
      <c r="H21" s="70"/>
      <c r="I21" s="149" t="s">
        <v>459</v>
      </c>
      <c r="J21" s="149" t="s">
        <v>478</v>
      </c>
      <c r="K21" s="148">
        <v>1859138645</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9"/>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9"/>
      <c r="J23" s="149"/>
      <c r="K23" s="149"/>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9"/>
      <c r="J24" s="149"/>
      <c r="K24" s="149"/>
      <c r="L24" s="149"/>
      <c r="M24" s="149"/>
      <c r="N24" s="133">
        <f t="shared" si="1"/>
        <v>0</v>
      </c>
      <c r="O24" s="136"/>
    </row>
    <row r="25" spans="1:23" ht="30" customHeight="1" outlineLevel="1" x14ac:dyDescent="0.25">
      <c r="A25" s="9"/>
      <c r="B25" s="101"/>
      <c r="C25" s="21"/>
      <c r="D25" s="21"/>
      <c r="E25" s="21"/>
      <c r="F25" s="5"/>
      <c r="G25" s="5"/>
      <c r="H25" s="70"/>
      <c r="I25" s="148"/>
      <c r="J25" s="149"/>
      <c r="K25" s="149"/>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177" t="str">
        <f>VLOOKUP(B20,EAS!A2:B1439,2,0)</f>
        <v>FUNDACION PARA EL DESARROLLO INTEGRAL SOSTENIBLE ENERGIA VITAL</v>
      </c>
      <c r="C38" s="177"/>
      <c r="D38" s="177"/>
      <c r="E38" s="177"/>
      <c r="F38" s="177"/>
      <c r="G38" s="5"/>
      <c r="H38" s="129"/>
      <c r="I38" s="189" t="s">
        <v>7</v>
      </c>
      <c r="J38" s="189"/>
      <c r="K38" s="189"/>
      <c r="L38" s="189"/>
      <c r="M38" s="189"/>
      <c r="N38" s="189"/>
      <c r="O38" s="130"/>
    </row>
    <row r="39" spans="1:16" ht="42.95" customHeight="1" thickBot="1" x14ac:dyDescent="0.3">
      <c r="A39" s="10"/>
      <c r="B39" s="11"/>
      <c r="C39" s="11"/>
      <c r="D39" s="11"/>
      <c r="E39" s="11"/>
      <c r="F39" s="11"/>
      <c r="G39" s="11"/>
      <c r="H39" s="10"/>
      <c r="I39" s="221" t="s">
        <v>2720</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111548318.7</v>
      </c>
      <c r="F185" s="92"/>
      <c r="G185" s="93"/>
      <c r="H185" s="88"/>
      <c r="I185" s="90" t="s">
        <v>2627</v>
      </c>
      <c r="J185" s="162">
        <f>+SUM(M179:M183)</f>
        <v>0.02</v>
      </c>
      <c r="K185" s="201" t="s">
        <v>2628</v>
      </c>
      <c r="L185" s="201"/>
      <c r="M185" s="94">
        <f>+J185*(SUM(K20:K35))</f>
        <v>74365545.799999997</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5" t="s">
        <v>2636</v>
      </c>
      <c r="C192" s="235"/>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2020-12-26T18:52:49Z</cp:lastPrinted>
  <dcterms:created xsi:type="dcterms:W3CDTF">2020-10-14T21:57:42Z</dcterms:created>
  <dcterms:modified xsi:type="dcterms:W3CDTF">2020-12-26T18:54:20Z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