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REPORTES HI-CDI-CDI LLANERITOS AÑO 2020\BETTO\BOGOTA - INVITACIÓN A MANIFESTACIÓN DE INTERÉS No. 2021-11-500000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<sst xmlns="http://schemas.openxmlformats.org/spreadsheetml/2006/main" count="3171" uniqueCount="2719">
  <si>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</si>
  <si>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</si>
  <si>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</si>
  <si>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</si>
  <si>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</si>
  <si>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</si>
  <si>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</si>
  <si>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</si>
  <si>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</si>
  <si>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</si>
  <si>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</si>
  <si>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</si>
  <si>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</si>
  <si>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</si>
  <si>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</si>
  <si>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</si>
  <si>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</si>
  <si>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</si>
  <si>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</si>
  <si>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</si>
  <si>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</si>
  <si>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</si>
  <si>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</si>
  <si>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</si>
  <si>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</si>
  <si>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</si>
  <si>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</si>
  <si>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</si>
  <si>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</si>
  <si>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</si>
  <si>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</si>
  <si>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</si>
  <si>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</si>
  <si>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</si>
  <si>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</si>
  <si>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</si>
  <si>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</si>
  <si>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</si>
  <si>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</si>
  <si>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</si>
  <si>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</si>
  <si>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</si>
  <si>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</si>
  <si>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</si>
  <si>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</si>
  <si>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</si>
  <si>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</si>
  <si>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</si>
  <si>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</si>
  <si>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</si>
  <si>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</si>
  <si>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</si>
  <si>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</si>
  <si>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</si>
  <si>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</si>
  <si>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</si>
  <si>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</si>
  <si>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</si>
  <si>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</si>
  <si>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</si>
  <si>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</si>
  <si>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</si>
  <si>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</si>
  <si>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</si>
  <si>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</si>
  <si>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</si>
  <si>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</si>
  <si>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</si>
  <si>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</si>
  <si>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</si>
  <si>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</si>
  <si>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</si>
  <si>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</si>
  <si>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</si>
  <si>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</si>
  <si>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</si>
  <si>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</si>
  <si>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</si>
  <si>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</si>
  <si>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</si>
  <si>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</si>
  <si>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</si>
  <si>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</si>
  <si>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</si>
  <si>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</si>
  <si>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</si>
  <si>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</si>
  <si>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</si>
  <si>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</si>
  <si>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</si>
  <si>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</si>
  <si>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</si>
  <si>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</si>
  <si>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</si>
  <si>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</si>
  <si>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</si>
  <si>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</si>
  <si>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</si>
  <si>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</si>
  <si>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</si>
  <si>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</si>
  <si>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</si>
  <si>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</si>
  <si>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</si>
  <si>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</si>
  <si>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</si>
  <si>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</si>
  <si>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</si>
  <si>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</si>
  <si>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</si>
  <si>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</si>
  <si>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</si>
  <si>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</si>
  <si>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</si>
  <si>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</si>
  <si>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</si>
  <si>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</si>
  <si>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</si>
  <si>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</si>
  <si>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</si>
  <si>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</si>
  <si>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</si>
  <si>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</si>
  <si>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</si>
  <si>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</si>
  <si>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</si>
  <si>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</si>
  <si>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</si>
  <si>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</si>
  <si>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</si>
  <si>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</si>
  <si>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</si>
  <si>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</si>
  <si>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</si>
  <si>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</si>
  <si>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</si>
  <si>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</si>
  <si>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</si>
  <si>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</si>
  <si>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</si>
  <si>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</si>
  <si>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</si>
  <si>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</si>
  <si>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</si>
  <si>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</si>
  <si>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</si>
  <si>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</si>
  <si>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</si>
  <si>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</si>
  <si>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</si>
  <si>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</si>
  <si>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</si>
  <si>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</si>
  <si>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</si>
  <si>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</si>
  <si>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</si>
  <si>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</si>
  <si>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</si>
  <si>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</si>
  <si>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</si>
  <si>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</si>
  <si>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</si>
  <si>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</si>
  <si>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</si>
  <si>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</si>
  <si>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</si>
  <si>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</si>
  <si>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</si>
  <si>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</si>
  <si>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</si>
  <si>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</si>
  <si>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</si>
  <si>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</si>
  <si>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</si>
  <si>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</si>
  <si>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</si>
  <si>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</si>
  <si>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</si>
  <si>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</si>
  <si>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</si>
  <si>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</si>
  <si>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</si>
  <si>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</si>
  <si>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</si>
  <si>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</si>
  <si>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</si>
  <si>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</si>
  <si>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</si>
  <si>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</si>
  <si>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</si>
  <si>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</si>
  <si>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</si>
  <si>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</si>
  <si>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</si>
  <si>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</si>
  <si>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</si>
  <si>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</si>
  <si>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</si>
  <si>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</si>
  <si>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</si>
  <si>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</si>
  <si>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</si>
  <si>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</si>
  <si>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</si>
  <si>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</si>
  <si>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</si>
  <si>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</si>
  <si>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</si>
  <si>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</si>
  <si>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</si>
  <si>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</si>
  <si>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</si>
  <si>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</si>
  <si>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</si>
  <si>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</si>
  <si>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</si>
  <si>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</si>
  <si>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</si>
  <si>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</si>
  <si>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</si>
  <si>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</si>
  <si>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</si>
  <si>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</si>
  <si>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</si>
  <si>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</si>
  <si>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</si>
  <si>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</si>
  <si>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</si>
  <si>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</si>
  <si>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</si>
  <si>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</si>
  <si>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</si>
  <si>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</si>
  <si>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</si>
  <si>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</si>
  <si>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</si>
  <si>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</si>
  <si>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</si>
  <si>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</si>
  <si>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</si>
  <si>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</si>
  <si>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</si>
  <si>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</si>
  <si>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</si>
  <si>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</si>
  <si>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</si>
  <si>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</si>
  <si>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</si>
  <si>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</si>
  <si>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</si>
  <si>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</si>
  <si>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</si>
  <si>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</si>
  <si>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</si>
  <si>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</si>
  <si>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</si>
  <si>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</si>
  <si>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</si>
  <si>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</si>
  <si>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</si>
  <si>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</si>
  <si>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</si>
  <si>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</si>
  <si>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</si>
  <si>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</si>
  <si>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</si>
  <si>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</si>
  <si>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</si>
  <si>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</si>
  <si>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</si>
  <si>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</si>
  <si>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</si>
  <si>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</si>
  <si>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</si>
  <si>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</si>
  <si>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</si>
  <si>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</si>
  <si>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</si>
  <si>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</si>
  <si>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</si>
  <si>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</si>
  <si>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</si>
  <si>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</si>
  <si>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</si>
  <si>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</si>
  <si>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</si>
  <si>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</si>
  <si>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</si>
  <si>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</si>
  <si>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</si>
  <si>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</si>
  <si>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</si>
  <si>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</si>
  <si>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</si>
  <si>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</si>
  <si>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</si>
  <si>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</si>
  <si>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</si>
  <si>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</si>
  <si>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</si>
  <si>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</si>
  <si>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</si>
  <si>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</si>
  <si>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</si>
  <si>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</si>
  <si>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</si>
  <si>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</si>
  <si>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</si>
  <si>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</si>
  <si>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</si>
  <si>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</si>
  <si>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</si>
  <si>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</si>
  <si>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</si>
  <si>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</si>
  <si>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</si>
  <si>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</si>
  <si>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</si>
  <si>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</si>
  <si>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</si>
  <si>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</si>
  <si>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</si>
  <si>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</si>
  <si>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</si>
  <si>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</si>
  <si>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</si>
  <si>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</si>
  <si>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</si>
  <si>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</si>
  <si>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</si>
  <si>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</si>
  <si>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</si>
  <si>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</si>
  <si>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</si>
  <si>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</si>
  <si>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</si>
  <si>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</si>
  <si>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</si>
  <si>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</si>
  <si>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</si>
  <si>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</si>
  <si>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</si>
  <si>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</si>
  <si>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</si>
  <si>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</si>
  <si>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</si>
  <si>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</si>
  <si>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</si>
  <si>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</si>
  <si>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</si>
  <si>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</si>
  <si>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</si>
  <si>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</si>
  <si>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</si>
  <si>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</si>
  <si>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</si>
  <si>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</si>
  <si>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</si>
  <si>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</si>
  <si>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</si>
  <si>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</si>
  <si>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</si>
  <si>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</si>
  <si>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</si>
  <si>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</si>
  <si>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</si>
  <si>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</si>
  <si>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</si>
  <si>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</si>
  <si>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</si>
  <si>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</si>
  <si>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</si>
  <si>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</si>
  <si>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</si>
  <si>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</si>
  <si>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</si>
  <si>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</si>
  <si>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</si>
  <si>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</si>
  <si>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</si>
  <si>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</si>
  <si>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</si>
  <si>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</si>
  <si>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</si>
  <si>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</si>
  <si>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</si>
  <si>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</si>
  <si>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</si>
  <si>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</si>
  <si>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</si>
  <si>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</si>
  <si>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</si>
  <si>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</si>
  <si>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</si>
  <si>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</si>
  <si>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</si>
  <si>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</si>
  <si>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</si>
  <si>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</si>
  <si>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</si>
  <si>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</si>
  <si>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</si>
  <si>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</si>
  <si>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</si>
  <si>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</si>
  <si>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</si>
  <si>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</si>
  <si>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</si>
  <si>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</si>
  <si>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</si>
  <si>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</si>
  <si>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</si>
  <si>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</si>
  <si>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</si>
  <si>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</si>
  <si>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</si>
  <si>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</si>
  <si>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</si>
  <si>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</si>
  <si>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</si>
  <si>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</si>
  <si>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</si>
  <si>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</si>
  <si>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</si>
  <si>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</si>
  <si>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</si>
  <si>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</si>
  <si>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</si>
  <si>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</si>
  <si>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</si>
  <si>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</si>
  <si>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</si>
  <si>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</si>
  <si>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</si>
  <si>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</si>
  <si>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</si>
  <si>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</si>
  <si>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</si>
  <si>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</si>
  <si>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</si>
  <si>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</si>
  <si>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</si>
  <si>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</si>
  <si>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</si>
  <si>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</si>
  <si>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</si>
  <si>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</si>
  <si>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</si>
  <si>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</si>
  <si>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</si>
  <si>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</si>
  <si>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</si>
  <si>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</si>
  <si>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</si>
  <si>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</si>
  <si>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</si>
  <si>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</si>
  <si>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</si>
  <si>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</si>
  <si>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</si>
  <si>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</si>
  <si>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</si>
  <si>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</si>
  <si>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</si>
  <si>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</si>
  <si>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</si>
  <si>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</si>
  <si>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</si>
  <si>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</si>
  <si>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</si>
  <si>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</si>
  <si>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</si>
  <si>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</si>
  <si>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</si>
  <si>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</si>
  <si>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</si>
  <si>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</si>
  <si>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</si>
  <si>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</si>
  <si>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</si>
  <si>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</si>
  <si>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</si>
  <si>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</si>
  <si>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</si>
  <si>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</si>
  <si>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</si>
  <si>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</si>
  <si>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</si>
  <si>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</si>
  <si>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</si>
  <si>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</si>
  <si>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</si>
  <si>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</si>
  <si>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</si>
  <si>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</si>
  <si>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</si>
  <si>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</si>
  <si>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</si>
  <si>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</si>
  <si>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</si>
  <si>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</si>
  <si>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</si>
  <si>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</si>
  <si>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</si>
  <si>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</si>
  <si>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</si>
  <si>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</si>
  <si>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</si>
  <si>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</si>
  <si>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</si>
  <si>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</si>
  <si>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</si>
  <si>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</si>
  <si>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</si>
  <si>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</si>
  <si>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</si>
  <si>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</si>
  <si>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</si>
  <si>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</si>
  <si>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</si>
  <si>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</si>
  <si>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</si>
  <si>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</si>
  <si>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</si>
  <si>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</si>
  <si>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</si>
  <si>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</si>
  <si>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</si>
  <si>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</si>
  <si>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</si>
  <si>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</si>
  <si>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</si>
  <si>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</si>
  <si>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</si>
  <si>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</si>
  <si>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</si>
  <si>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</si>
  <si>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</si>
  <si>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</si>
  <si>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</si>
  <si>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</si>
  <si>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</si>
  <si>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</si>
  <si>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</si>
  <si>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</si>
  <si>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</si>
  <si>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</si>
  <si>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</si>
  <si>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</si>
  <si>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</si>
  <si>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</si>
  <si>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</si>
  <si>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</si>
  <si>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</si>
  <si>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</si>
  <si>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</si>
  <si>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</si>
  <si>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</si>
  <si>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</si>
  <si>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</si>
  <si>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</si>
  <si>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</si>
  <si>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</si>
  <si>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</si>
  <si>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</si>
  <si>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</si>
  <si>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</si>
  <si>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</si>
  <si>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</si>
  <si>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</si>
  <si>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</si>
  <si>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</si>
  <si>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</si>
  <si>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</si>
  <si>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</si>
  <si>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</si>
  <si>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</si>
  <si>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</si>
  <si>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</si>
  <si>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</si>
  <si>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</si>
  <si>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</si>
  <si>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</si>
  <si>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</si>
  <si>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</si>
  <si>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</si>
  <si>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</si>
  <si>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</si>
  <si>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</si>
  <si>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</si>
  <si>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</si>
  <si>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</si>
  <si>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</si>
  <si>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</si>
  <si>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</si>
  <si>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</si>
  <si>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</si>
  <si>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</si>
  <si>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</si>
  <si>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</si>
  <si>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</si>
  <si>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</si>
  <si>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</si>
  <si>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</si>
  <si>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</si>
  <si>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</si>
  <si>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</si>
  <si>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</si>
  <si>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</si>
  <si>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</si>
  <si>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</si>
  <si>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</si>
  <si>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</si>
  <si>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</si>
  <si>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</si>
  <si>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</si>
  <si>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</si>
  <si>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</si>
  <si>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</si>
  <si>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</si>
  <si>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</si>
  <si>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</si>
  <si>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</si>
  <si>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</si>
  <si>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</si>
  <si>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</si>
  <si>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</si>
  <si>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</si>
  <si>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</si>
  <si>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</si>
  <si>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</si>
  <si>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</si>
  <si>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</si>
  <si>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</si>
  <si>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</si>
  <si>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</si>
  <si>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</si>
  <si>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</si>
  <si>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</si>
  <si>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</si>
  <si>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</si>
  <si>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</si>
  <si>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</si>
  <si>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</si>
  <si>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</si>
  <si>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</si>
  <si>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</si>
  <si>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</si>
  <si>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</si>
  <si>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</si>
  <si>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</si>
  <si>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</si>
  <si>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</si>
  <si>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</si>
  <si>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</si>
  <si>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</si>
  <si>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</si>
  <si>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</si>
  <si>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</si>
  <si>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</si>
  <si>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</si>
  <si>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</si>
  <si>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</si>
  <si>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</si>
  <si>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</si>
  <si>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</si>
  <si>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</si>
  <si>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</si>
  <si>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</si>
  <si>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</si>
  <si>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</si>
  <si>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</si>
  <si>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</si>
  <si>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</si>
  <si>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</si>
  <si>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</si>
  <si>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</si>
  <si>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</si>
  <si>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</si>
  <si>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</si>
  <si>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</si>
  <si>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</si>
  <si>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</si>
  <si>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</si>
  <si>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</si>
  <si>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</si>
  <si>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</si>
  <si>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</si>
  <si>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</si>
  <si>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</si>
  <si>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</si>
  <si>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</si>
  <si>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</si>
  <si>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</si>
  <si>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</si>
  <si>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</si>
  <si>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</si>
  <si>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</si>
  <si>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</si>
  <si>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</si>
  <si>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</si>
  <si>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</si>
  <si>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</si>
  <si>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</si>
  <si>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</si>
  <si>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</si>
  <si>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</si>
  <si>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</si>
  <si>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</si>
  <si>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</si>
  <si>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</si>
  <si>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</si>
  <si>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</si>
  <si>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</si>
  <si>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</si>
  <si>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</si>
  <si>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</si>
  <si>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</si>
  <si>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</si>
  <si>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</si>
  <si>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</si>
  <si>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</si>
  <si>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</si>
  <si>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</si>
  <si>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</si>
  <si>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</si>
  <si>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</si>
  <si>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</si>
  <si>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</si>
  <si>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</si>
  <si>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</si>
  <si>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</si>
  <si>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</si>
  <si>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</si>
  <si>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</si>
  <si>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</si>
  <si>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</si>
  <si>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</si>
  <si>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</si>
  <si>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</si>
  <si>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</si>
  <si>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</si>
  <si>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</si>
  <si>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</si>
  <si>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</si>
  <si>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</si>
  <si>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</si>
  <si>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</si>
  <si>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</si>
  <si>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</si>
  <si>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</si>
  <si>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</si>
  <si>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</si>
  <si>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</si>
  <si>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</si>
  <si>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</si>
  <si>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</si>
  <si>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</si>
  <si>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</si>
  <si>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</si>
  <si>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</si>
  <si>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</si>
  <si>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</si>
  <si>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</si>
  <si>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</si>
  <si>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</si>
  <si>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</si>
  <si>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</si>
  <si>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</si>
  <si>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</si>
  <si>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</si>
  <si>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</si>
  <si>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</si>
  <si>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</si>
  <si>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</si>
  <si>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</si>
  <si>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</si>
  <si>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</si>
  <si>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</si>
  <si>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</si>
  <si>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</si>
  <si>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</si>
  <si>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</si>
  <si>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</si>
  <si>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</si>
  <si>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</si>
  <si>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</si>
  <si>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</si>
  <si>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</si>
  <si>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</si>
  <si>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</si>
  <si>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</si>
  <si>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</si>
  <si>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</si>
  <si>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</si>
  <si>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</si>
  <si>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</si>
  <si>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</si>
  <si>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</si>
  <si>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</si>
  <si>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</si>
  <si>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</si>
  <si>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</si>
  <si>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</si>
  <si>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</si>
  <si>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</si>
  <si>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</si>
  <si>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</si>
  <si>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</si>
  <si>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</si>
  <si>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</si>
  <si>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</si>
  <si>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</si>
  <si>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</si>
  <si>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</si>
  <si>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</si>
  <si>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</si>
  <si>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</si>
  <si>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</si>
  <si>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</si>
  <si>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</si>
  <si>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</si>
  <si>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</si>
  <si>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</si>
  <si>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</si>
  <si>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</si>
  <si>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</si>
  <si>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</si>
  <si>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</si>
  <si>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</si>
  <si>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</si>
  <si>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</si>
  <si>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</si>
  <si>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</si>
  <si>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</si>
  <si>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</si>
  <si>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</si>
  <si>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</si>
  <si>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</si>
  <si>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</si>
  <si>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</si>
  <si>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</si>
  <si>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</si>
  <si>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</si>
  <si>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</si>
  <si>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</si>
  <si>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</si>
  <si>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</si>
  <si>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</si>
  <si>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</si>
  <si>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</si>
  <si>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</si>
  <si>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</si>
  <si>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</si>
  <si>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</si>
  <si>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</si>
  <si>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</si>
  <si>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</si>
  <si>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</si>
  <si>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</si>
  <si>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</si>
  <si>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</si>
  <si>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</si>
  <si>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</si>
  <si>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</si>
  <si>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</si>
  <si>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</si>
  <si>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</si>
  <si>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</si>
  <si>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</si>
  <si>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</si>
  <si>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</si>
  <si>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</si>
  <si>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</si>
  <si>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</si>
  <si>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</si>
  <si>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</si>
  <si>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</si>
  <si>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</si>
  <si>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</si>
  <si>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</si>
  <si>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</si>
  <si>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</si>
  <si>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</si>
  <si>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</si>
  <si>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</si>
  <si>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</si>
  <si>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</si>
  <si>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</si>
  <si>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</si>
  <si>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</si>
  <si>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</si>
  <si>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</si>
  <si>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</si>
  <si>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</si>
  <si>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</si>
  <si>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</si>
  <si>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</si>
  <si>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</si>
  <si>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</si>
  <si>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</si>
  <si>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</si>
  <si>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</si>
  <si>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</si>
  <si>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</si>
  <si>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</si>
  <si>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</si>
  <si>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</si>
  <si>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</si>
  <si>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</si>
  <si>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</si>
  <si>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</si>
  <si>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</si>
  <si>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</si>
  <si>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</si>
  <si>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</si>
  <si>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</si>
  <si>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</si>
  <si>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</si>
  <si>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</si>
  <si>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</si>
  <si>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</si>
  <si>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</si>
  <si>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</si>
  <si>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</si>
  <si>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</si>
  <si>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</si>
  <si>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</si>
  <si>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</si>
  <si>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</si>
  <si>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</si>
  <si>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</si>
  <si>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</si>
  <si>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</si>
  <si>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</si>
  <si>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</si>
  <si>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</si>
  <si>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</si>
  <si>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</si>
  <si>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</si>
  <si>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</si>
  <si>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</si>
  <si>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</si>
  <si>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</si>
  <si>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</si>
  <si>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</si>
  <si>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</si>
  <si>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</si>
  <si>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</si>
  <si>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</si>
  <si>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</si>
  <si>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</si>
  <si>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</si>
  <si>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</si>
  <si>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</si>
  <si>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</si>
  <si>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</si>
  <si>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</si>
  <si>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</si>
  <si>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</si>
  <si>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</si>
  <si>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</si>
  <si>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</si>
  <si>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</si>
  <si>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</si>
  <si>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</si>
  <si>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</si>
  <si>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</si>
  <si>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</si>
  <si>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</si>
  <si>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</si>
  <si>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</si>
  <si>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</si>
  <si>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</si>
  <si>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</si>
  <si>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</si>
  <si>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</si>
  <si>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</si>
  <si>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</si>
  <si>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</si>
  <si>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</si>
  <si>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</si>
  <si>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</si>
  <si>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</si>
  <si>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</si>
  <si>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</si>
  <si>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</si>
  <si>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</si>
  <si>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</si>
  <si>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</si>
  <si>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</si>
  <si>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</si>
  <si>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</si>
  <si>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</si>
  <si>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</si>
  <si>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</si>
  <si>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</si>
  <si>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</si>
  <si>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</si>
  <si>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</si>
  <si>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</si>
  <si>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</si>
  <si>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</si>
  <si>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</si>
  <si>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</si>
  <si>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</si>
  <si>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</si>
  <si>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</si>
  <si>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</si>
  <si>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</si>
  <si>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</si>
  <si>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</si>
  <si>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</si>
  <si>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</si>
  <si>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</si>
  <si>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</si>
  <si>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</si>
  <si>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</si>
  <si>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</si>
  <si>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</si>
  <si>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</si>
  <si>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</si>
  <si>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</si>
  <si>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</si>
  <si>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</si>
  <si>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</si>
  <si>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</si>
  <si>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</si>
  <si>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</si>
  <si>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</si>
  <si>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</si>
  <si>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</si>
  <si>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</si>
  <si>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</si>
  <si>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</si>
  <si>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</si>
  <si>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</si>
  <si>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</si>
  <si>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</si>
  <si>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</si>
  <si>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</si>
  <si>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</si>
  <si>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</si>
  <si>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</si>
  <si>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</si>
  <si>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</si>
  <si>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</si>
  <si>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</si>
  <si>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</si>
  <si>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</si>
  <si>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</si>
  <si>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</si>
  <si>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</si>
  <si>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</si>
  <si>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</si>
  <si>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</si>
  <si>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</si>
  <si>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</si>
  <si>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</si>
  <si>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</si>
  <si>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</si>
  <si>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</si>
  <si>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</si>
  <si>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</si>
  <si>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</si>
  <si>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</si>
  <si>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</si>
  <si>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</si>
  <si>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</si>
  <si>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</si>
  <si>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</si>
  <si>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</si>
  <si>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</si>
  <si>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</si>
  <si>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</si>
  <si>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</si>
  <si>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</si>
  <si>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</si>
  <si>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</si>
  <si>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</si>
  <si>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</si>
  <si>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</si>
  <si>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</si>
  <si>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</si>
  <si>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</si>
  <si>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</si>
  <si>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</si>
  <si>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</si>
  <si>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</si>
  <si>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</si>
  <si>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</si>
  <si>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</si>
  <si>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</si>
  <si>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</si>
  <si>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</si>
  <si>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</si>
  <si>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</si>
  <si>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</si>
  <si>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</si>
  <si>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</si>
  <si>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</si>
  <si>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</si>
  <si>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</si>
  <si>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</si>
  <si>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</si>
  <si>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</si>
  <si>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</si>
  <si>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</si>
  <si>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</si>
  <si>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</si>
  <si>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</si>
  <si>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</si>
  <si>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</si>
  <si>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</si>
  <si>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</si>
  <si>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</si>
  <si>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</si>
  <si>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</si>
  <si>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</si>
  <si>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</si>
  <si>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</si>
  <si>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</si>
  <si>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</si>
  <si>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</si>
  <si>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</si>
  <si>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</si>
  <si>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</si>
  <si>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</si>
  <si>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</si>
  <si>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</si>
  <si>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</si>
  <si>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</si>
  <si>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</si>
  <si>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</si>
  <si>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</si>
  <si>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</si>
  <si>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</si>
  <si>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</si>
  <si>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</si>
  <si>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</si>
  <si>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</si>
  <si>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</si>
  <si>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</si>
  <si>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</si>
  <si>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</si>
  <si>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</si>
  <si>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</si>
  <si>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</si>
  <si>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</si>
  <si>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</si>
  <si>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</si>
  <si>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</si>
  <si>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</si>
  <si>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</si>
  <si>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</si>
  <si>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</si>
  <si>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</si>
  <si>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</si>
  <si>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</si>
  <si>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</si>
  <si>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</si>
  <si>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</si>
  <si>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</si>
  <si>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</si>
  <si>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</si>
  <si>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</si>
  <si>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</si>
  <si>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</si>
  <si>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</si>
  <si>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</si>
  <si>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</si>
  <si>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</si>
  <si>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</si>
  <si>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</si>
  <si>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</si>
  <si>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</si>
  <si>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</si>
  <si>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</si>
  <si>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</si>
  <si>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</si>
  <si>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</si>
  <si>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</si>
  <si>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</si>
  <si>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</si>
  <si>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</si>
  <si>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</si>
  <si>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</si>
  <si>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</si>
  <si>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</si>
  <si>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</si>
  <si>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</si>
  <si>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</si>
  <si>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</si>
  <si>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</si>
  <si>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</si>
  <si>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</si>
  <si>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</si>
  <si>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</si>
  <si>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</si>
  <si>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</si>
  <si>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</si>
  <si>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</si>
  <si>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</si>
  <si>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</si>
  <si>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</si>
  <si>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</si>
  <si>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</si>
  <si>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</si>
  <si>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</si>
  <si>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</si>
  <si>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</si>
  <si>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</si>
  <si>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</si>
  <si>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</si>
  <si>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</si>
  <si>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</si>
  <si>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</si>
  <si>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</si>
  <si>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</si>
  <si>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</si>
  <si>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</si>
  <si>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</si>
  <si>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</si>
  <si>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</si>
  <si>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</si>
  <si>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</si>
  <si>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</si>
  <si>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</si>
  <si>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</si>
  <si>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</si>
  <si>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</si>
  <si>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</si>
  <si>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</si>
  <si>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</si>
  <si>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</si>
  <si>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</si>
  <si>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</si>
  <si>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</si>
  <si>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</si>
  <si>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</si>
  <si>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</si>
  <si>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</si>
  <si>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</si>
  <si>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</si>
  <si>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</si>
  <si>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</si>
  <si>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</si>
  <si>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</si>
  <si>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</si>
  <si>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</si>
  <si>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</si>
  <si>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</si>
  <si>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</si>
  <si>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</si>
  <si>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</si>
  <si>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</si>
  <si>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</si>
  <si>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</si>
  <si>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</si>
  <si>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</si>
  <si>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</si>
  <si>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</si>
  <si>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</si>
  <si>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</si>
  <si>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</si>
  <si>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</si>
  <si>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</si>
  <si>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</si>
  <si>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</si>
  <si>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</si>
  <si>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</si>
  <si>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</si>
  <si>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</si>
  <si>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</si>
  <si>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</si>
  <si>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</si>
  <si>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</si>
  <si>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</si>
  <si>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</si>
  <si>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</si>
  <si>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</si>
  <si>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</si>
  <si>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</si>
  <si>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</si>
  <si>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</si>
  <si>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</si>
  <si>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</si>
  <si>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</si>
  <si>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</si>
  <si>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</si>
  <si>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</si>
  <si>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</si>
  <si>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</si>
  <si>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</si>
  <si>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</si>
  <si>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</si>
  <si>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</si>
  <si>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</si>
  <si>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</si>
  <si>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</si>
  <si>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</si>
  <si>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</si>
  <si>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</si>
  <si>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</si>
  <si>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</si>
  <si>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</si>
  <si>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</si>
  <si>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</si>
  <si>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</si>
  <si>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</si>
  <si>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</si>
  <si>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</si>
  <si>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</si>
  <si>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</si>
  <si>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</si>
  <si>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</si>
  <si>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</si>
  <si>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</si>
  <si>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</si>
  <si>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</si>
  <si>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</si>
  <si>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</si>
  <si>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</si>
  <si>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</si>
  <si>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</si>
  <si>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</si>
  <si>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</si>
  <si>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</si>
  <si>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</si>
  <si>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</si>
  <si>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</si>
  <si>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</si>
  <si>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</si>
  <si>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</si>
  <si>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</si>
  <si>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</si>
  <si>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</si>
  <si>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</si>
  <si>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</si>
  <si>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</si>
  <si>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</si>
  <si>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</si>
  <si>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</si>
  <si>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</si>
  <si>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</si>
  <si>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</si>
  <si>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</si>
  <si>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</si>
  <si>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</si>
  <si>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</si>
  <si>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</si>
  <si>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</si>
  <si>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</si>
  <si>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</si>
  <si>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</si>
  <si>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</si>
  <si>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</si>
  <si>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</si>
  <si>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</si>
  <si>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</si>
  <si>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</si>
  <si>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</si>
  <si>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</si>
  <si>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</si>
  <si>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</si>
  <si>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</si>
  <si>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</si>
  <si>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</si>
  <si>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</si>
  <si>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</si>
  <si>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</si>
  <si>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</si>
  <si>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</si>
  <si>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</si>
  <si>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</si>
  <si>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</si>
  <si>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</si>
  <si>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</si>
  <si>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</si>
  <si>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</si>
  <si>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</si>
  <si>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</si>
  <si>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</si>
  <si>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</si>
  <si>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</si>
  <si>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</si>
  <si>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</si>
  <si>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</si>
  <si>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</si>
  <si>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</si>
  <si>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</si>
  <si>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</si>
  <si>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</si>
  <si>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</si>
  <si>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</si>
  <si>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</si>
  <si>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</si>
  <si>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</si>
  <si>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</si>
  <si>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</si>
  <si>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</si>
  <si>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</si>
  <si>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</si>
  <si>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</si>
  <si>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</si>
  <si>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</si>
  <si>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</si>
  <si>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</si>
  <si>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</si>
  <si>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</si>
  <si>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</si>
  <si>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</si>
  <si>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</si>
  <si>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</si>
  <si>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</si>
  <si>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</si>
  <si>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</si>
  <si>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</si>
  <si>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</si>
  <si>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</si>
  <si>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</si>
  <si>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</si>
  <si>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</si>
  <si>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</si>
  <si>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</si>
  <si>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</si>
  <si>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</si>
  <si>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</si>
  <si>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</si>
  <si>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</si>
  <si>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</si>
  <si>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</si>
  <si>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</si>
  <si>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</si>
  <si>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</si>
  <si>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</si>
  <si>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</si>
  <si>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</si>
  <si>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</si>
  <si>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</si>
  <si>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</si>
  <si>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</si>
  <si>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</si>
  <si>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</si>
  <si>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</si>
  <si>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</si>
  <si>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</si>
  <si>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</si>
  <si>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</si>
  <si>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</si>
  <si>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</si>
  <si>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</si>
  <si>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</si>
  <si>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</si>
  <si>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</si>
  <si>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</si>
  <si>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</si>
  <si>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</si>
  <si>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</si>
  <si>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</si>
  <si>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</si>
  <si>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</si>
  <si>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</si>
  <si>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</si>
  <si>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</si>
  <si>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</si>
  <si>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</si>
  <si>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</si>
  <si>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</si>
  <si>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</si>
  <si>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</si>
  <si>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</si>
  <si>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</si>
  <si>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</si>
  <si>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</si>
  <si>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</si>
  <si>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</si>
  <si>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</si>
  <si>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</si>
  <si>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</si>
  <si>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</si>
  <si>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</si>
  <si>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</si>
  <si>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</si>
  <si>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</si>
  <si>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</si>
  <si>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</si>
  <si>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</si>
  <si>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</si>
  <si>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</si>
  <si>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</si>
  <si>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</si>
  <si>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</si>
  <si>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</si>
  <si>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</si>
  <si>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</si>
  <si>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</si>
  <si>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</si>
  <si>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</si>
  <si>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</si>
  <si>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</si>
  <si>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</si>
  <si>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</si>
  <si>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</si>
  <si>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</si>
  <si>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</si>
  <si>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</si>
  <si>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</si>
  <si>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</si>
  <si>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</si>
  <si>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</si>
  <si>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</si>
  <si>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</si>
  <si>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</si>
  <si>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</si>
  <si>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</si>
  <si>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</si>
  <si>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</si>
  <si>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</si>
  <si>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</si>
  <si>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</si>
  <si>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</si>
  <si>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</si>
  <si>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</si>
  <si>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</si>
  <si>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</si>
  <si>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</si>
  <si>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</si>
  <si>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</si>
  <si>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</si>
  <si>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</si>
  <si>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</si>
  <si>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</si>
  <si>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</si>
  <si>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</si>
  <si>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</si>
  <si>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</si>
  <si>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</si>
  <si>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</si>
  <si>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</si>
  <si>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</si>
  <si>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</si>
  <si>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</si>
  <si>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</si>
  <si>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</si>
  <si>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</si>
  <si>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</si>
  <si>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</si>
  <si>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</si>
  <si>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</si>
  <si>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</si>
  <si>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</si>
  <si>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</si>
  <si>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</si>
  <si>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</si>
  <si>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</si>
  <si>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</si>
  <si>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</si>
  <si>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</si>
  <si>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</si>
  <si>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</si>
  <si>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</si>
  <si>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</si>
  <si>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</si>
  <si>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</si>
  <si>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</si>
  <si>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</si>
  <si>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</si>
  <si>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</si>
  <si>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</si>
  <si>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</si>
  <si>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</si>
  <si>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</si>
  <si>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</si>
  <si>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</si>
  <si>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</si>
  <si>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</si>
  <si>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</si>
  <si>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</si>
  <si>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</si>
  <si>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</si>
  <si>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</si>
  <si>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</si>
  <si>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</si>
  <si>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</si>
  <si>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</si>
  <si>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</si>
  <si>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</si>
  <si>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</si>
  <si>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</si>
  <si>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</si>
  <si>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</si>
  <si>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</si>
  <si>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</si>
  <si>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</si>
  <si>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</si>
  <si>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</si>
  <si>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</si>
  <si>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</si>
  <si>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</si>
  <si>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</si>
  <si>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</si>
  <si>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</si>
  <si>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</si>
  <si>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</si>
  <si>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</si>
  <si>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</si>
  <si>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</si>
  <si>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</si>
  <si>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</si>
  <si>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</si>
  <si>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</si>
  <si>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</si>
  <si>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</si>
  <si>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</si>
  <si>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</si>
  <si>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</si>
  <si>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</si>
  <si>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</si>
  <si>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</si>
  <si>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</si>
  <si>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</si>
  <si>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</si>
  <si>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</si>
  <si>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</si>
  <si>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</si>
  <si>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</si>
  <si>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</si>
  <si>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</si>
  <si>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</si>
  <si>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</si>
  <si>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</si>
  <si>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</si>
  <si>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</si>
  <si>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</si>
  <si>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</si>
  <si>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</si>
  <si>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</si>
  <si>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</si>
  <si>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</si>
  <si>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</si>
  <si>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</si>
  <si>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</si>
  <si>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</si>
  <si>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</si>
  <si>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</si>
  <si>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</si>
  <si>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</si>
  <si>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</si>
  <si>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</si>
  <si>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</si>
  <si>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</si>
  <si>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</si>
  <si>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</si>
  <si>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</si>
  <si>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</si>
  <si>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</si>
  <si>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</si>
  <si>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</si>
  <si>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</si>
  <si>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</si>
  <si>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</si>
  <si>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</si>
  <si>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</si>
  <si>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</si>
  <si>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</si>
  <si>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</si>
  <si>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</si>
  <si>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</si>
  <si>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</si>
  <si>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</si>
  <si>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</si>
  <si>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</si>
  <si>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</si>
  <si>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</si>
  <si>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</si>
  <si>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</si>
  <si>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</si>
  <si>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</si>
  <si>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</si>
  <si>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</si>
  <si>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</si>
  <si>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</si>
  <si>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</si>
  <si>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</si>
  <si>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</si>
  <si>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</si>
  <si>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</si>
  <si>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</si>
  <si>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</si>
  <si>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</si>
  <si>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</si>
  <si>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</si>
  <si>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</si>
  <si>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</si>
  <si>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</si>
  <si>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</si>
  <si>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</si>
  <si>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</si>
  <si>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</si>
  <si>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</si>
  <si>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</si>
  <si>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</si>
  <si>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</si>
  <si>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</si>
  <si>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</si>
  <si>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</si>
  <si>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</si>
  <si>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</si>
  <si>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</si>
  <si>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</si>
  <si>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</si>
  <si>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</si>
  <si>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</si>
  <si>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</si>
  <si>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</si>
  <si>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</si>
  <si>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</si>
  <si>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</si>
  <si>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</si>
  <si>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</si>
  <si>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</si>
  <si>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</si>
  <si>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</si>
  <si>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</si>
  <si>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</si>
  <si>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</si>
  <si>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</si>
  <si>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</si>
  <si>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</si>
  <si>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</si>
  <si>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</si>
  <si>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</si>
  <si>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</si>
  <si>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</si>
  <si>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</si>
  <si>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</si>
  <si>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</si>
  <si>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</si>
  <si>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</si>
  <si>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</si>
  <si>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</si>
  <si>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</si>
  <si>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</si>
  <si>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</si>
  <si>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</si>
  <si>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</si>
  <si>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</si>
  <si>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</si>
  <si>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</si>
  <si>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</si>
  <si>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</si>
  <si>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</si>
  <si>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</si>
  <si>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</si>
  <si>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</si>
  <si>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</si>
  <si>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</si>
  <si>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</si>
  <si>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</si>
  <si>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</si>
  <si>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</si>
  <si>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</si>
  <si>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</si>
  <si>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</si>
  <si>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</si>
  <si>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</si>
  <si>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</si>
  <si>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</si>
  <si>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</si>
  <si>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</si>
  <si>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</si>
  <si>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</si>
  <si>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</si>
  <si>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</si>
  <si>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</si>
  <si>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</si>
  <si>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</si>
  <si>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</si>
  <si>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</si>
  <si>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</si>
  <si>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</si>
  <si>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</si>
  <si>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</si>
  <si>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</si>
  <si>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</si>
  <si>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</si>
  <si>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</si>
  <si>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</si>
  <si>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</si>
  <si>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</si>
  <si>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</si>
  <si>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</si>
  <si>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</si>
  <si>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</si>
  <si>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</si>
  <si>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</si>
  <si>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</si>
  <si>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</si>
  <si>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</si>
  <si>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</si>
  <si>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</si>
  <si>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</si>
  <si>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</si>
  <si>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</si>
  <si>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</si>
  <si>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</si>
  <si>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</si>
  <si>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</si>
  <si>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</si>
  <si>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</si>
  <si>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</si>
  <si>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</si>
  <si>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</si>
  <si>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</si>
  <si>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</si>
  <si>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</si>
  <si>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</si>
  <si>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</si>
  <si>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</si>
  <si>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</si>
  <si>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</si>
  <si>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</si>
  <si>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</si>
  <si>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</si>
  <si>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</si>
  <si>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</si>
  <si>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</si>
  <si>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</si>
  <si>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</si>
  <si>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</si>
  <si>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</si>
  <si>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</si>
  <si>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</si>
  <si>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</si>
  <si>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</si>
  <si>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</si>
  <si>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</si>
  <si>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</si>
  <si>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</si>
  <si>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</si>
  <si>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</si>
  <si>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</si>
  <si>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</si>
  <si>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</si>
  <si>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</si>
  <si>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</si>
  <si>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</si>
  <si>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</si>
  <si>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</si>
  <si>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</si>
  <si>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</si>
  <si>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</si>
  <si>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</si>
  <si>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</si>
  <si>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</si>
  <si>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</si>
  <si>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</si>
  <si>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</si>
  <si>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</si>
  <si>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</si>
  <si>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</si>
  <si>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</si>
  <si>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</si>
  <si>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</si>
  <si>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</si>
  <si>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</si>
  <si>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</si>
  <si>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</si>
  <si>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</si>
  <si>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</si>
  <si>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</si>
  <si>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</si>
  <si>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</si>
  <si>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</si>
  <si>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</si>
  <si>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</si>
  <si>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</si>
  <si>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</si>
  <si>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</si>
  <si>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</si>
  <si>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</si>
  <si>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</si>
  <si>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</si>
  <si>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</si>
  <si>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</si>
  <si>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</si>
  <si>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</si>
  <si>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</si>
  <si>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</si>
  <si>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</si>
  <si>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</si>
  <si>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</si>
  <si>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</si>
  <si>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</si>
  <si>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</si>
  <si>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</si>
  <si>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</si>
  <si>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</si>
  <si>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</si>
  <si>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</si>
  <si>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</si>
  <si>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</si>
  <si>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</si>
  <si>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</si>
  <si>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</si>
  <si>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</si>
  <si>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</si>
  <si>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</si>
  <si>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</si>
  <si>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</si>
  <si>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</si>
  <si>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</si>
  <si>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</si>
  <si>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</si>
  <si>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</si>
  <si>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</si>
  <si>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</si>
  <si>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</si>
  <si>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</si>
  <si>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</si>
  <si>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</si>
  <si>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</si>
  <si>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</si>
  <si>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</si>
  <si>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</si>
  <si>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</si>
  <si>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</si>
  <si>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</si>
  <si>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</si>
  <si>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</si>
  <si>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</si>
  <si>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</si>
  <si>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</si>
  <si>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</si>
  <si>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</si>
  <si>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</si>
  <si>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</si>
  <si>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</si>
  <si>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</si>
  <si>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</si>
  <si>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</si>
  <si>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</si>
  <si>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</si>
  <si>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</si>
  <si>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</si>
  <si>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</si>
  <si>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</si>
  <si>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</si>
  <si>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</si>
  <si>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</si>
  <si>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</si>
  <si>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</si>
  <si>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</si>
  <si>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</si>
  <si>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</si>
  <si>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</si>
  <si>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</si>
  <si>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</si>
  <si>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</si>
  <si>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</si>
  <si>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</si>
  <si>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</si>
  <si>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</si>
  <si>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</si>
  <si>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</si>
  <si>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</si>
  <si>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</si>
  <si>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</si>
  <si>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</si>
  <si>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</si>
  <si>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</si>
  <si>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</si>
  <si>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</si>
  <si>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</si>
  <si>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</si>
  <si>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</si>
  <si>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</si>
  <si>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</si>
  <si>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</si>
  <si>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</si>
  <si>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</si>
  <si>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</si>
  <si>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</si>
  <si>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</si>
  <si>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</si>
  <si>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</si>
  <si>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</si>
  <si>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</si>
  <si>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</si>
  <si>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</si>
  <si>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</si>
  <si>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</si>
  <si>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</si>
  <si>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</si>
  <si>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</si>
  <si>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</si>
  <si>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</si>
  <si>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</si>
  <si>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</si>
  <si>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</si>
  <si>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</si>
  <si>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</si>
  <si>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</si>
  <si>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</si>
  <si>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</si>
  <si>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</si>
  <si>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</si>
  <si>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</si>
  <si>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</si>
  <si>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</si>
  <si>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</si>
  <si>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</si>
  <si>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</si>
  <si>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</si>
  <si>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</si>
  <si>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</si>
  <si>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</si>
  <si>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</si>
  <si>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</si>
  <si>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</si>
  <si>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</si>
  <si>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</si>
  <si>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</si>
  <si>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</si>
  <si>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</si>
  <si>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</si>
  <si>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</si>
  <si>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</si>
  <si>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</si>
  <si>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</si>
  <si>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</si>
  <si>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</si>
  <si>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</si>
  <si>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</si>
  <si>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</si>
  <si>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</si>
  <si>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</si>
  <si>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</si>
  <si>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</si>
  <si>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</si>
  <si>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</si>
  <si>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</si>
  <si>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</si>
  <si>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</si>
  <si>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</si>
  <si>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</si>
  <si>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</si>
  <si>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</si>
  <si>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</si>
  <si>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</si>
  <si>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</si>
  <si>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</si>
  <si>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</si>
  <si>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</si>
  <si>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</si>
  <si>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</si>
  <si>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</si>
  <si>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</si>
  <si>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</si>
  <si>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</si>
  <si>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</si>
  <si>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</si>
  <si>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</si>
  <si>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</si>
  <si>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</si>
  <si>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</si>
  <si>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</si>
  <si>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</si>
  <si>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</si>
  <si>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</si>
  <si>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</si>
  <si>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</si>
  <si>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</si>
  <si>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</si>
  <si>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</si>
  <si>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</si>
  <si>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</si>
  <si>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</si>
  <si>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</si>
  <si>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</si>
  <si>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</si>
  <si>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</si>
  <si>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</si>
  <si>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</si>
  <si>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</si>
  <si>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</si>
  <si>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</si>
  <si>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</si>
  <si>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</si>
  <si>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</si>
  <si>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</si>
  <si>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</si>
  <si>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</si>
  <si>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</si>
  <si>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</si>
  <si>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</si>
  <si>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</si>
  <si>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</si>
  <si>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</si>
  <si>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</si>
  <si>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</si>
  <si>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</si>
  <si>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</si>
  <si>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</si>
  <si>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</si>
  <si>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</si>
  <si>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</si>
  <si>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</si>
  <si>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</si>
  <si>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</si>
  <si>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</si>
  <si>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</si>
  <si>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</si>
  <si>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</si>
  <si>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</si>
  <si>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</si>
  <si>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</si>
  <si>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</si>
  <si>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</si>
  <si>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</si>
  <si>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</si>
  <si>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</si>
  <si>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</si>
  <si>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</si>
  <si>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</si>
  <si>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</si>
  <si>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</si>
  <si>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</si>
  <si>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</si>
  <si>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</si>
  <si>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</si>
  <si>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</si>
  <si>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</si>
  <si>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</si>
  <si>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</si>
  <si>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</si>
  <si>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</si>
  <si>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</si>
  <si>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</si>
  <si>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</si>
  <si>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</si>
  <si>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</si>
  <si>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</si>
  <si>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</si>
  <si>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</si>
  <si>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</si>
  <si>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</si>
  <si>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</si>
  <si>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</si>
  <si>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</si>
  <si>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</si>
  <si>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</si>
  <si>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</si>
  <si>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</si>
  <si>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</si>
  <si>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</si>
  <si>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</si>
  <si>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</si>
  <si>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</si>
  <si>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</si>
  <si>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</si>
  <si>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</si>
  <si>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</si>
  <si>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</si>
  <si>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</si>
  <si>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</si>
  <si>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</si>
  <si>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</si>
  <si>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</si>
  <si>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</si>
  <si>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</si>
  <si>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</si>
  <si>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</si>
  <si>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</si>
  <si>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</si>
  <si>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</si>
  <si>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</si>
  <si>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</si>
  <si>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</si>
  <si>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</si>
  <si>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</si>
  <si>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</si>
  <si>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</si>
  <si>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</si>
  <si>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</si>
  <si>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</si>
  <si>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</si>
  <si>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</si>
  <si>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</si>
  <si>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</si>
  <si>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</si>
  <si>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</si>
  <si>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</si>
  <si>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</si>
  <si>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</si>
  <si>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</si>
  <si>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</si>
  <si>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</si>
  <si>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</si>
  <si>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</si>
  <si>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</si>
  <si>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</si>
  <si>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</si>
  <si>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</si>
  <si>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</si>
  <si>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</si>
  <si>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</si>
  <si>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</si>
  <si>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</si>
  <si>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</si>
  <si>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</si>
  <si>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</si>
  <si>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</si>
  <si>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</si>
  <si>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</si>
  <si>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</si>
  <si>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</si>
  <si>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</si>
  <si>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</si>
  <si>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</si>
  <si>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</si>
  <si>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</si>
  <si>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</si>
  <si>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</si>
  <si>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</si>
  <si>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</si>
  <si>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</si>
  <si>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</si>
  <si>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</si>
  <si>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</si>
  <si>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</si>
  <si>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</si>
  <si>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</si>
  <si>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</si>
  <si>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</si>
  <si>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</si>
  <si>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</si>
  <si>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</si>
  <si>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</si>
  <si>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</si>
  <si>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</si>
  <si>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</si>
  <si>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</si>
  <si>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</si>
  <si>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</si>
  <si>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</si>
  <si>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</si>
  <si>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</si>
  <si>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</si>
  <si>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</si>
  <si>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</si>
  <si>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</si>
  <si>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</si>
  <si>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</si>
  <si>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</si>
  <si>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</si>
  <si>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</si>
  <si>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</si>
  <si>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</si>
  <si>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</si>
  <si>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</si>
  <si>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</si>
  <si>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</si>
  <si>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</si>
  <si>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</si>
  <si>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</si>
  <si>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</si>
  <si>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</si>
  <si>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</si>
  <si>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</si>
  <si>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</si>
  <si>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</si>
  <si>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</si>
  <si>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</si>
  <si>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</si>
  <si>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</si>
  <si>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</si>
  <si>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</si>
  <si>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</si>
  <si>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</si>
  <si>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</si>
  <si>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</si>
  <si>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</si>
  <si>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</si>
  <si>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</si>
  <si>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</si>
  <si>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</si>
  <si>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</si>
  <si>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</si>
  <si>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</si>
  <si>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</si>
  <si>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</si>
  <si>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</si>
  <si>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</si>
  <si>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</si>
  <si>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</si>
  <si>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</si>
  <si>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</si>
  <si>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</si>
  <si>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</si>
  <si>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</si>
  <si>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</si>
  <si>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</si>
  <si>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</si>
  <si>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</si>
  <si>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</si>
  <si>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</si>
  <si>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</si>
  <si>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</si>
  <si>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</si>
  <si>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</si>
  <si>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</si>
  <si>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</si>
  <si>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</si>
  <si>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</si>
  <si>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</si>
  <si>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</si>
  <si>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</si>
  <si>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</si>
  <si>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</si>
  <si>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</si>
  <si>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</si>
  <si>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</si>
  <si>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</si>
  <si>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</si>
  <si>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</si>
  <si>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</si>
  <si>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</si>
  <si>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</si>
  <si>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</si>
  <si>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</si>
  <si>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</si>
  <si>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</si>
  <si>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</si>
  <si>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</si>
  <si>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</si>
  <si>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</si>
  <si>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</si>
  <si>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</si>
  <si>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</si>
  <si>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</si>
  <si>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</si>
  <si>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</si>
  <si>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</si>
  <si>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</si>
  <si>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</si>
  <si>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</si>
  <si>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</si>
  <si>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</si>
  <si>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</si>
  <si>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</si>
  <si>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</si>
  <si>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</si>
  <si>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</si>
  <si>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</si>
  <si>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</si>
  <si>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</si>
  <si>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</si>
  <si>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</si>
  <si>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</si>
  <si>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</si>
  <si>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</si>
  <si>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</si>
  <si>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</si>
  <si>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</si>
  <si>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</si>
  <si>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</si>
  <si>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</si>
  <si>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</si>
  <si>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</si>
  <si>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</si>
  <si>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</si>
  <si>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</si>
  <si>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</si>
  <si>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</si>
  <si>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</si>
  <si>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</si>
  <si>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</si>
  <si>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</si>
  <si>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</si>
  <si>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</si>
  <si>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</si>
  <si>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</si>
  <si>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</si>
  <si>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</si>
  <si>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</si>
  <si>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</si>
  <si>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</si>
  <si>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</si>
  <si>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</si>
  <si>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</si>
  <si>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</si>
  <si>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</si>
  <si>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</si>
  <si>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</si>
  <si>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</si>
  <si>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</si>
  <si>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</si>
  <si>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</si>
  <si>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</si>
  <si>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</si>
  <si>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</si>
  <si>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</si>
  <si>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</si>
  <si>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</si>
  <si>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</si>
  <si>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</si>
  <si>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</si>
  <si>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</si>
  <si>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</si>
  <si>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</si>
  <si>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</si>
  <si>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</si>
  <si>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</si>
  <si>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</si>
  <si>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</si>
  <si>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</si>
  <si>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</si>
  <si>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</si>
  <si>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</si>
  <si>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</si>
  <si>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</si>
  <si>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</si>
  <si>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</si>
  <si>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</si>
  <si>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</si>
  <si>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</si>
  <si>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</si>
  <si>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</si>
  <si>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</si>
  <si>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</si>
  <si>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</si>
  <si>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</si>
  <si>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</si>
  <si>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</si>
  <si>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</si>
  <si>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</si>
  <si>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</si>
  <si>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</si>
  <si>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</si>
  <si>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</si>
  <si>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</si>
  <si>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</si>
  <si>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</si>
  <si>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</si>
  <si>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</si>
  <si>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</si>
  <si>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</si>
  <si>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</si>
  <si>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</si>
  <si>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</si>
  <si>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</si>
  <si>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</si>
  <si>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</si>
  <si>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</si>
  <si>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</si>
  <si>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</si>
  <si>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</si>
  <si>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</si>
  <si>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</si>
  <si>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</si>
  <si>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</si>
  <si>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</si>
  <si>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</si>
  <si>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</si>
  <si>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</si>
  <si>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</si>
  <si>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</si>
  <si>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</si>
  <si>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</si>
  <si>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</si>
  <si>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</si>
  <si>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</si>
  <si>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</si>
  <si>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</si>
  <si>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</si>
  <si>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</si>
  <si>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</si>
  <si>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</si>
  <si>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</si>
  <si>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</si>
  <si>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</si>
  <si>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</si>
  <si>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</si>
  <si>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</si>
  <si>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</si>
  <si>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</si>
  <si>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</si>
  <si>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</si>
  <si>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</si>
  <si>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</si>
  <si>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</si>
  <si>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</si>
  <si>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</si>
  <si>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</si>
  <si>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</si>
  <si>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</si>
  <si>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</si>
  <si>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</si>
  <si>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</si>
  <si>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</si>
  <si>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</si>
  <si>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</si>
  <si>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</si>
  <si>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</si>
  <si>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</si>
  <si>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</si>
  <si>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</si>
  <si>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</si>
  <si>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</si>
  <si>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</si>
  <si>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</si>
  <si>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</si>
  <si>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</si>
  <si>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</si>
  <si>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</si>
  <si>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</si>
  <si>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</si>
  <si>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</si>
  <si>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</si>
  <si>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</si>
  <si>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</si>
  <si>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</si>
  <si>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</si>
  <si>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</si>
  <si>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</si>
  <si>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</si>
  <si>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</si>
  <si>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</si>
  <si>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</si>
  <si>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</si>
  <si>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</si>
  <si>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</si>
  <si>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</si>
  <si>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</si>
  <si>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</si>
  <si>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</si>
  <si>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</si>
  <si>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</si>
  <si>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</si>
  <si>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</si>
  <si>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</si>
  <si>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</si>
  <si>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</si>
  <si>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</si>
  <si>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</si>
  <si>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</si>
  <si>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</si>
  <si>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</si>
  <si>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</si>
  <si>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</si>
  <si>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</si>
  <si>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</si>
  <si>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</si>
  <si>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</si>
  <si>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</si>
  <si>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</si>
  <si>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</si>
  <si>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</si>
  <si>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</si>
  <si>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</si>
  <si>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</si>
  <si>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</si>
  <si>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</si>
  <si>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</si>
  <si>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</si>
  <si>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</si>
  <si>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</si>
  <si>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</si>
  <si>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</si>
  <si>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</si>
  <si>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</si>
  <si>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</si>
  <si>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</si>
  <si>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</si>
  <si>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</si>
  <si>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</si>
  <si>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</si>
  <si>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</si>
  <si>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</si>
  <si>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</si>
  <si>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</si>
  <si>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</si>
  <si>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</si>
  <si>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</si>
  <si>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</si>
  <si>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</si>
  <si>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</si>
  <si>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</si>
  <si>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</si>
  <si>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</si>
  <si>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</si>
  <si>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</si>
  <si>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</si>
  <si>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</si>
  <si>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</si>
  <si>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</si>
  <si>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</si>
  <si>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</si>
  <si>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</si>
  <si>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</si>
  <si>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</si>
  <si>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</si>
  <si>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</si>
  <si>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</si>
  <si>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</si>
  <si>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</si>
  <si>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</si>
  <si>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</si>
  <si>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</si>
  <si>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</si>
  <si>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</si>
  <si>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</si>
  <si>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</si>
  <si>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</si>
  <si>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</si>
  <si>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</si>
  <si>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</si>
  <si>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</si>
  <si>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</si>
  <si>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</si>
  <si>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</si>
  <si>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</si>
  <si>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</si>
  <si>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</si>
  <si>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</si>
  <si>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</si>
  <si>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</si>
  <si>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</si>
  <si>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</si>
  <si>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</si>
  <si>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</si>
  <si>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</si>
  <si>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</si>
  <si>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</si>
  <si>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</si>
  <si>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</si>
  <si>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</si>
  <si>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</si>
  <si>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</si>
  <si>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</si>
  <si>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</si>
  <si>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</si>
  <si>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</si>
  <si>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</si>
  <si>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</si>
  <si>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</si>
  <si>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</si>
  <si>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</si>
  <si>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</si>
  <si>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</si>
  <si>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</si>
  <si>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</si>
  <si>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</si>
  <si>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</si>
  <si>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</si>
  <si>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</si>
  <si>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</si>
  <si>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</si>
  <si>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</si>
  <si>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</si>
  <si>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</si>
  <si>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</si>
  <si>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</si>
  <si>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</si>
  <si>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</si>
  <si>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</si>
  <si>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</si>
  <si>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</si>
  <si>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</si>
  <si>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</si>
  <si>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</si>
  <si>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</si>
  <si>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</si>
  <si>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</si>
  <si>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11-0498-2020</t>
  </si>
  <si>
    <t>11-0502-2020</t>
  </si>
  <si>
    <t>PRESTAR LOS SERVICIOS DE EDUCACIÓN INICIAL EN EL MARCO DE LA ATENCIÓN INTEGRAL EN HOGARES INFANTILES – HI, DE CONFORMIDAD CON EL MANUAL OPERATIVO DE LA MODALIDAD INSTITUCIONAL, EL LINEAMIENTO TÉCNICO PARA LA ATENCIÓN A LA PRIMERA INFANCIA Y LAS DIRECTRÍCES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</si>
  <si>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</si>
  <si>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50-132-2020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</si>
  <si>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</si>
  <si>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11-1897-2012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</si>
  <si>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asuma con su personal y bajo su exclusiva responsabilidad dicha atención.</t>
  </si>
  <si>
    <t>11-0214-2015</t>
  </si>
  <si>
    <t xml:space="preserve">Atender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</si>
  <si>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297-2010</t>
  </si>
  <si>
    <t>Brindar atención integral a niños y niñas entre los seis meses hasta los menores de los cinco de edad con vulnerabilidad económica y social prioritariamente a quienes por razones de trabajo de sus padres o adulto responsable de su cuidado permanecen solos temporalmente y los hijos de sus familias en situación de desplazamiento</t>
  </si>
  <si>
    <t>70-2011</t>
  </si>
  <si>
    <t>Brindar atención integral a niños y niñas entre los seis meses hasta los menores de los cinco años de edad con vulnerabilidad económica y social prioritariamente a quienes por razones de trabajo de sus padres o adulto responsable de su cuidado permanecen solos  temporalmente y los hijos de sus familias en situación de desplazamiento</t>
  </si>
  <si>
    <t>141-2011</t>
  </si>
  <si>
    <t>Brindar a través de la modalidad lactante y preescolar en el hogar Andalucia-Minuto de Dios atención integral a niños y niñas entre seis meses y menores de cinco años de edad procedentes de familias con vulnerabilidad económica y social.</t>
  </si>
  <si>
    <t>11-0370-2016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</si>
  <si>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t>
  </si>
  <si>
    <t>11-0666-2016</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</si>
  <si>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directricez, parametros y estandares establecidos por el Icbf, en el marco de la estrategia de la atencion integral " de cero a siempre". Asi como regular las relaciones entre las partes derivadas de la entrega de aportes del Icbf a la entidad administradora de servicios, para que este asuma con su personal bajo su exclusiva responsabilidad dicha atencion.</t>
  </si>
  <si>
    <t>11-1660-2016</t>
  </si>
  <si>
    <t>11-1917-2016</t>
  </si>
  <si>
    <t>Prestar el servicio de atencion  a niños y niñas menores de seis años, o hasta su ingreso al grado de transicion, con el fin de promover el desarrollo integral de la primera infancia con calidad, de conformidad con los lineamientos, manual operativo y las directricez establecidas por el Icbf, en el marco de la politica de estado para el desarollo integral de la primera infancia " de cero a siempre" en el servicios cewntro de desarollo infantil.</t>
  </si>
  <si>
    <t>11-1458-2017</t>
  </si>
  <si>
    <t>Prestar el servicio de atencion integral  a los niños y niñas menores de cinco años, o hasta su ingreso al grado de transicion, con el fin de promover el desarrollo integral de la primera infancia , de conformidad con el  manual operativo de la modalidad institucional  y las directricez  establecidas por el Icbf, en el marco de la  politica de estado para el desarrollo integral  de la primera infancia " de cero a siempre", en el servicio hogares infantiles.</t>
  </si>
  <si>
    <t>11-1807-2017</t>
  </si>
  <si>
    <t>Prestar el servicio de educacion inicial  en el marco de la atencion integral   a niños y niñas menores de cinco años, o hasta su ingreso al grado de transicion,  de conformidad con l os manuales operativos de la modalidad  y directricez establecidas por el Icbf, en armonia con la politica de estado para el desarollo integral de la primera infancia   " de cero a siempre", en el servicio centros de desarollo infantil.</t>
  </si>
  <si>
    <t>11-1138-2018</t>
  </si>
  <si>
    <t>Prestar el servicio de educacion inicial  en el marco de la atencion integral   a niños y niñas menores de cinco años, o hasta su ingreso al grado de transicion,  de conformidad con l os manuales operativo de la modalidad  y directricez establecidas por el Icbf, en armonia con la politica de estado para el desarollo integral de la primera infancia   " de cero a siempre", en el servicio hogares infantiles,</t>
  </si>
  <si>
    <t>1910/2012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</si>
  <si>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</si>
  <si>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SI</t>
  </si>
  <si>
    <t>11-0517-2019</t>
  </si>
  <si>
    <t>Prestar el servicio centros de desarrollo infantil-CDI, de conformidad con el manual operativo de la modalidad institucional y las directrices establecidas por el Icbf, en armonia con la politica de estado para el desarrollo integral de la primera infancia de cero a siempre.</t>
  </si>
  <si>
    <t>11-0518-2019</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</si>
  <si>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</si>
  <si>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 xml:space="preserve">Prestar los servicios de educacion inicial en el marco de la atencion integral en hogares infantiles -HI-,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  </t>
  </si>
  <si>
    <t>SALVADOR DE JESUS CABRERA CABELLO</t>
  </si>
  <si>
    <t>TV 74 NO 81C 05</t>
  </si>
  <si>
    <t>5933040</t>
  </si>
  <si>
    <t>TV 74 NO 81 C 05</t>
  </si>
  <si>
    <t>direccionhi@colegiosminutodedios.edu.co</t>
  </si>
  <si>
    <t>2021-11-50000010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</si>
</sst>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255798</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Normal="10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800215465</v>
      </c>
      <c r="C20" s="5"/>
      <c r="D20" s="73"/>
      <c r="E20" s="5"/>
      <c r="F20" s="5"/>
      <c r="G20" s="5"/>
      <c r="H20" s="185"/>
      <c r="I20" s="148" t="s">
        <v>1156</v>
      </c>
      <c r="J20" s="149" t="s">
        <v>202</v>
      </c>
      <c r="K20" s="150">
        <v>214545720</v>
      </c>
      <c r="L20" s="151">
        <v>44194</v>
      </c>
      <c r="M20" s="151">
        <v>44561</v>
      </c>
      <c r="N20" s="134">
        <f>+(M20-L20)/30</f>
        <v>12.233333333333333</v>
      </c>
      <c r="O20" s="137"/>
      <c r="U20" s="133"/>
      <c r="V20" s="105">
        <f ca="1">NOW()</f>
        <v>44194.406179050929</v>
      </c>
      <c r="W20" s="105">
        <f ca="1">NOW()</f>
        <v>44194.406179050929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MINUTO DE DIOS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2686</v>
      </c>
      <c r="E48" s="144">
        <v>40185</v>
      </c>
      <c r="F48" s="144">
        <v>40543</v>
      </c>
      <c r="G48" s="159">
        <f>IF(AND(E48&lt;&gt;"",F48&lt;&gt;""),((F48-E48)/30),"")</f>
        <v>11.933333333333334</v>
      </c>
      <c r="H48" s="121" t="s">
        <v>2687</v>
      </c>
      <c r="I48" s="113" t="s">
        <v>1156</v>
      </c>
      <c r="J48" s="113" t="s">
        <v>188</v>
      </c>
      <c r="K48" s="122">
        <v>1267323034</v>
      </c>
      <c r="L48" s="114" t="s">
        <v>1148</v>
      </c>
      <c r="M48" s="116">
        <v>1</v>
      </c>
      <c r="N48" s="114" t="s">
        <v>27</v>
      </c>
      <c r="O48" s="114" t="s">
        <v>26</v>
      </c>
      <c r="P48" s="78"/>
    </row>
    <row r="49" spans="1:16" s="6" customFormat="1" ht="24.75" customHeight="1" x14ac:dyDescent="0.25">
      <c r="A49" s="142">
        <v>2</v>
      </c>
      <c r="B49" s="111" t="s">
        <v>2665</v>
      </c>
      <c r="C49" s="112" t="s">
        <v>31</v>
      </c>
      <c r="D49" s="120" t="s">
        <v>2688</v>
      </c>
      <c r="E49" s="144">
        <v>40560</v>
      </c>
      <c r="F49" s="144">
        <v>40908</v>
      </c>
      <c r="G49" s="159">
        <f t="shared" ref="G49:G50" si="2">IF(AND(E49&lt;&gt;"",F49&lt;&gt;""),((F49-E49)/30),"")</f>
        <v>11.6</v>
      </c>
      <c r="H49" s="121" t="s">
        <v>2689</v>
      </c>
      <c r="I49" s="113" t="s">
        <v>1156</v>
      </c>
      <c r="J49" s="113" t="s">
        <v>188</v>
      </c>
      <c r="K49" s="122">
        <v>1335166965</v>
      </c>
      <c r="L49" s="114" t="s">
        <v>1148</v>
      </c>
      <c r="M49" s="116">
        <v>1</v>
      </c>
      <c r="N49" s="114" t="s">
        <v>27</v>
      </c>
      <c r="O49" s="114" t="s">
        <v>26</v>
      </c>
      <c r="P49" s="78"/>
    </row>
    <row r="50" spans="1:16" s="6" customFormat="1" ht="24.75" customHeight="1" x14ac:dyDescent="0.25">
      <c r="A50" s="142">
        <v>3</v>
      </c>
      <c r="B50" s="111" t="s">
        <v>2665</v>
      </c>
      <c r="C50" s="112" t="s">
        <v>31</v>
      </c>
      <c r="D50" s="120" t="s">
        <v>2690</v>
      </c>
      <c r="E50" s="144">
        <v>40561</v>
      </c>
      <c r="F50" s="144">
        <v>40908</v>
      </c>
      <c r="G50" s="159">
        <f t="shared" si="2"/>
        <v>11.566666666666666</v>
      </c>
      <c r="H50" s="121" t="s">
        <v>2691</v>
      </c>
      <c r="I50" s="113" t="s">
        <v>1156</v>
      </c>
      <c r="J50" s="113" t="s">
        <v>188</v>
      </c>
      <c r="K50" s="122">
        <v>59715898</v>
      </c>
      <c r="L50" s="114" t="s">
        <v>1148</v>
      </c>
      <c r="M50" s="116">
        <v>1</v>
      </c>
      <c r="N50" s="114" t="s">
        <v>27</v>
      </c>
      <c r="O50" s="114" t="s">
        <v>26</v>
      </c>
      <c r="P50" s="78"/>
    </row>
    <row r="51" spans="1:16" s="6" customFormat="1" ht="24.75" customHeight="1" outlineLevel="1" x14ac:dyDescent="0.25">
      <c r="A51" s="142">
        <v>4</v>
      </c>
      <c r="B51" s="111" t="s">
        <v>2665</v>
      </c>
      <c r="C51" s="112" t="s">
        <v>31</v>
      </c>
      <c r="D51" s="120" t="s">
        <v>2682</v>
      </c>
      <c r="E51" s="144">
        <v>41246</v>
      </c>
      <c r="F51" s="144">
        <v>42004</v>
      </c>
      <c r="G51" s="159">
        <f t="shared" ref="G51:G107" si="3">IF(AND(E51&lt;&gt;"",F51&lt;&gt;""),((F51-E51)/30),"")</f>
        <v>25.266666666666666</v>
      </c>
      <c r="H51" s="121" t="s">
        <v>2683</v>
      </c>
      <c r="I51" s="113" t="s">
        <v>1156</v>
      </c>
      <c r="J51" s="113" t="s">
        <v>188</v>
      </c>
      <c r="K51" s="122">
        <v>4905069384</v>
      </c>
      <c r="L51" s="114" t="s">
        <v>1148</v>
      </c>
      <c r="M51" s="116">
        <v>1</v>
      </c>
      <c r="N51" s="114" t="s">
        <v>27</v>
      </c>
      <c r="O51" s="114" t="s">
        <v>26</v>
      </c>
      <c r="P51" s="78"/>
    </row>
    <row r="52" spans="1:16" s="7" customFormat="1" ht="24.75" customHeight="1" outlineLevel="1" x14ac:dyDescent="0.25">
      <c r="A52" s="143">
        <v>5</v>
      </c>
      <c r="B52" s="111" t="s">
        <v>2665</v>
      </c>
      <c r="C52" s="112" t="s">
        <v>31</v>
      </c>
      <c r="D52" s="120" t="s">
        <v>2684</v>
      </c>
      <c r="E52" s="144">
        <v>42037</v>
      </c>
      <c r="F52" s="144">
        <v>42369</v>
      </c>
      <c r="G52" s="159">
        <f t="shared" si="3"/>
        <v>11.066666666666666</v>
      </c>
      <c r="H52" s="121" t="s">
        <v>2685</v>
      </c>
      <c r="I52" s="113" t="s">
        <v>1156</v>
      </c>
      <c r="J52" s="113" t="s">
        <v>188</v>
      </c>
      <c r="K52" s="122">
        <v>2398682983</v>
      </c>
      <c r="L52" s="114" t="s">
        <v>1148</v>
      </c>
      <c r="M52" s="116">
        <v>1</v>
      </c>
      <c r="N52" s="114" t="s">
        <v>27</v>
      </c>
      <c r="O52" s="114" t="s">
        <v>26</v>
      </c>
      <c r="P52" s="79"/>
    </row>
    <row r="53" spans="1:16" s="7" customFormat="1" ht="24.75" customHeight="1" outlineLevel="1" x14ac:dyDescent="0.25">
      <c r="A53" s="143">
        <v>6</v>
      </c>
      <c r="B53" s="111" t="s">
        <v>2665</v>
      </c>
      <c r="C53" s="112" t="s">
        <v>31</v>
      </c>
      <c r="D53" s="120" t="s">
        <v>2692</v>
      </c>
      <c r="E53" s="144">
        <v>42394</v>
      </c>
      <c r="F53" s="144">
        <v>42673</v>
      </c>
      <c r="G53" s="159">
        <f t="shared" si="3"/>
        <v>9.3000000000000007</v>
      </c>
      <c r="H53" s="118" t="s">
        <v>2693</v>
      </c>
      <c r="I53" s="113" t="s">
        <v>1156</v>
      </c>
      <c r="J53" s="113" t="s">
        <v>188</v>
      </c>
      <c r="K53" s="115">
        <v>570690043</v>
      </c>
      <c r="L53" s="114" t="s">
        <v>1148</v>
      </c>
      <c r="M53" s="116">
        <v>1</v>
      </c>
      <c r="N53" s="114" t="s">
        <v>27</v>
      </c>
      <c r="O53" s="114" t="s">
        <v>26</v>
      </c>
      <c r="P53" s="79"/>
    </row>
    <row r="54" spans="1:16" s="7" customFormat="1" ht="24.75" customHeight="1" outlineLevel="1" x14ac:dyDescent="0.25">
      <c r="A54" s="143">
        <v>7</v>
      </c>
      <c r="B54" s="111" t="s">
        <v>2665</v>
      </c>
      <c r="C54" s="112" t="s">
        <v>31</v>
      </c>
      <c r="D54" s="110" t="s">
        <v>2694</v>
      </c>
      <c r="E54" s="144">
        <v>42401</v>
      </c>
      <c r="F54" s="144">
        <v>42674</v>
      </c>
      <c r="G54" s="159">
        <f t="shared" si="3"/>
        <v>9.1</v>
      </c>
      <c r="H54" s="118" t="s">
        <v>2695</v>
      </c>
      <c r="I54" s="113" t="s">
        <v>1156</v>
      </c>
      <c r="J54" s="113" t="s">
        <v>188</v>
      </c>
      <c r="K54" s="117">
        <v>2088234973</v>
      </c>
      <c r="L54" s="114" t="s">
        <v>1148</v>
      </c>
      <c r="M54" s="116">
        <v>1</v>
      </c>
      <c r="N54" s="114" t="s">
        <v>27</v>
      </c>
      <c r="O54" s="114" t="s">
        <v>26</v>
      </c>
      <c r="P54" s="79"/>
    </row>
    <row r="55" spans="1:16" s="7" customFormat="1" ht="24.75" customHeight="1" outlineLevel="1" x14ac:dyDescent="0.25">
      <c r="A55" s="143">
        <v>8</v>
      </c>
      <c r="B55" s="111" t="s">
        <v>2665</v>
      </c>
      <c r="C55" s="112" t="s">
        <v>31</v>
      </c>
      <c r="D55" s="110" t="s">
        <v>2696</v>
      </c>
      <c r="E55" s="144">
        <v>42675</v>
      </c>
      <c r="F55" s="144">
        <v>43039</v>
      </c>
      <c r="G55" s="159">
        <f t="shared" si="3"/>
        <v>12.133333333333333</v>
      </c>
      <c r="H55" s="118" t="s">
        <v>2693</v>
      </c>
      <c r="I55" s="113" t="s">
        <v>1156</v>
      </c>
      <c r="J55" s="113" t="s">
        <v>188</v>
      </c>
      <c r="K55" s="117">
        <v>234198607</v>
      </c>
      <c r="L55" s="114" t="s">
        <v>1148</v>
      </c>
      <c r="M55" s="116">
        <v>1</v>
      </c>
      <c r="N55" s="114" t="s">
        <v>27</v>
      </c>
      <c r="O55" s="114" t="s">
        <v>26</v>
      </c>
      <c r="P55" s="79"/>
    </row>
    <row r="56" spans="1:16" s="7" customFormat="1" ht="24.75" customHeight="1" outlineLevel="1" x14ac:dyDescent="0.25">
      <c r="A56" s="143">
        <v>9</v>
      </c>
      <c r="B56" s="111" t="s">
        <v>2665</v>
      </c>
      <c r="C56" s="112" t="s">
        <v>31</v>
      </c>
      <c r="D56" s="110" t="s">
        <v>2697</v>
      </c>
      <c r="E56" s="144">
        <v>42720</v>
      </c>
      <c r="F56" s="144">
        <v>43110</v>
      </c>
      <c r="G56" s="159">
        <f t="shared" si="3"/>
        <v>13</v>
      </c>
      <c r="H56" s="118" t="s">
        <v>2698</v>
      </c>
      <c r="I56" s="113" t="s">
        <v>1156</v>
      </c>
      <c r="J56" s="113" t="s">
        <v>188</v>
      </c>
      <c r="K56" s="117">
        <v>1254909010</v>
      </c>
      <c r="L56" s="114" t="s">
        <v>1148</v>
      </c>
      <c r="M56" s="116">
        <v>1</v>
      </c>
      <c r="N56" s="114" t="s">
        <v>27</v>
      </c>
      <c r="O56" s="114" t="s">
        <v>26</v>
      </c>
      <c r="P56" s="79"/>
    </row>
    <row r="57" spans="1:16" s="7" customFormat="1" ht="24.75" customHeight="1" outlineLevel="1" x14ac:dyDescent="0.25">
      <c r="A57" s="143">
        <v>10</v>
      </c>
      <c r="B57" s="64" t="s">
        <v>2665</v>
      </c>
      <c r="C57" s="65" t="s">
        <v>31</v>
      </c>
      <c r="D57" s="63" t="s">
        <v>2699</v>
      </c>
      <c r="E57" s="144">
        <v>43040</v>
      </c>
      <c r="F57" s="144">
        <v>43404</v>
      </c>
      <c r="G57" s="159">
        <f t="shared" si="3"/>
        <v>12.133333333333333</v>
      </c>
      <c r="H57" s="118" t="s">
        <v>2700</v>
      </c>
      <c r="I57" s="63" t="s">
        <v>1156</v>
      </c>
      <c r="J57" s="63" t="s">
        <v>188</v>
      </c>
      <c r="K57" s="66">
        <v>4407757926</v>
      </c>
      <c r="L57" s="65" t="s">
        <v>1148</v>
      </c>
      <c r="M57" s="67">
        <v>1</v>
      </c>
      <c r="N57" s="65" t="s">
        <v>27</v>
      </c>
      <c r="O57" s="65" t="s">
        <v>26</v>
      </c>
      <c r="P57" s="79"/>
    </row>
    <row r="58" spans="1:16" s="7" customFormat="1" ht="24.75" customHeight="1" outlineLevel="1" x14ac:dyDescent="0.25">
      <c r="A58" s="143">
        <v>11</v>
      </c>
      <c r="B58" s="64" t="s">
        <v>2665</v>
      </c>
      <c r="C58" s="65" t="s">
        <v>31</v>
      </c>
      <c r="D58" s="63" t="s">
        <v>2701</v>
      </c>
      <c r="E58" s="144">
        <v>43085</v>
      </c>
      <c r="F58" s="144">
        <v>43312</v>
      </c>
      <c r="G58" s="159">
        <f t="shared" si="3"/>
        <v>7.5666666666666664</v>
      </c>
      <c r="H58" s="118" t="s">
        <v>2702</v>
      </c>
      <c r="I58" s="63" t="s">
        <v>1156</v>
      </c>
      <c r="J58" s="63" t="s">
        <v>188</v>
      </c>
      <c r="K58" s="66">
        <v>183277922</v>
      </c>
      <c r="L58" s="65" t="s">
        <v>1148</v>
      </c>
      <c r="M58" s="67">
        <v>1</v>
      </c>
      <c r="N58" s="65" t="s">
        <v>27</v>
      </c>
      <c r="O58" s="65" t="s">
        <v>26</v>
      </c>
      <c r="P58" s="79"/>
    </row>
    <row r="59" spans="1:16" s="7" customFormat="1" ht="24.75" customHeight="1" outlineLevel="1" x14ac:dyDescent="0.25">
      <c r="A59" s="143">
        <v>12</v>
      </c>
      <c r="B59" s="64" t="s">
        <v>2665</v>
      </c>
      <c r="C59" s="65" t="s">
        <v>31</v>
      </c>
      <c r="D59" s="63" t="s">
        <v>2703</v>
      </c>
      <c r="E59" s="144">
        <v>43405</v>
      </c>
      <c r="F59" s="144">
        <v>43441</v>
      </c>
      <c r="G59" s="159">
        <f t="shared" si="3"/>
        <v>1.2</v>
      </c>
      <c r="H59" s="118" t="s">
        <v>2704</v>
      </c>
      <c r="I59" s="63" t="s">
        <v>1156</v>
      </c>
      <c r="J59" s="63" t="s">
        <v>188</v>
      </c>
      <c r="K59" s="66">
        <v>455983325</v>
      </c>
      <c r="L59" s="65" t="s">
        <v>1148</v>
      </c>
      <c r="M59" s="67">
        <v>1</v>
      </c>
      <c r="N59" s="65" t="s">
        <v>27</v>
      </c>
      <c r="O59" s="65" t="s">
        <v>26</v>
      </c>
      <c r="P59" s="79"/>
    </row>
    <row r="60" spans="1:16" s="7" customFormat="1" ht="24.75" customHeight="1" outlineLevel="1" x14ac:dyDescent="0.25">
      <c r="A60" s="143">
        <v>13</v>
      </c>
      <c r="B60" s="64" t="s">
        <v>2665</v>
      </c>
      <c r="C60" s="65" t="s">
        <v>31</v>
      </c>
      <c r="D60" s="63" t="s">
        <v>2705</v>
      </c>
      <c r="E60" s="144">
        <v>41254</v>
      </c>
      <c r="F60" s="144">
        <v>41851</v>
      </c>
      <c r="G60" s="159">
        <f t="shared" si="3"/>
        <v>19.899999999999999</v>
      </c>
      <c r="H60" s="121" t="s">
        <v>2706</v>
      </c>
      <c r="I60" s="63" t="s">
        <v>1156</v>
      </c>
      <c r="J60" s="63" t="s">
        <v>188</v>
      </c>
      <c r="K60" s="66">
        <v>55794083</v>
      </c>
      <c r="L60" s="65" t="s">
        <v>1148</v>
      </c>
      <c r="M60" s="67">
        <v>1</v>
      </c>
      <c r="N60" s="65" t="s">
        <v>27</v>
      </c>
      <c r="O60" s="65" t="s">
        <v>2707</v>
      </c>
      <c r="P60" s="79"/>
    </row>
    <row r="61" spans="1:16" s="7" customFormat="1" ht="24.75" customHeight="1" outlineLevel="1" x14ac:dyDescent="0.25">
      <c r="A61" s="143">
        <v>14</v>
      </c>
      <c r="B61" s="64" t="s">
        <v>2665</v>
      </c>
      <c r="C61" s="65" t="s">
        <v>31</v>
      </c>
      <c r="D61" s="63" t="s">
        <v>2708</v>
      </c>
      <c r="E61" s="144">
        <v>43483</v>
      </c>
      <c r="F61" s="144">
        <v>43819</v>
      </c>
      <c r="G61" s="159">
        <f t="shared" si="3"/>
        <v>11.2</v>
      </c>
      <c r="H61" s="64" t="s">
        <v>2709</v>
      </c>
      <c r="I61" s="63" t="s">
        <v>1156</v>
      </c>
      <c r="J61" s="63" t="s">
        <v>188</v>
      </c>
      <c r="K61" s="66">
        <v>1256888892</v>
      </c>
      <c r="L61" s="65" t="s">
        <v>1148</v>
      </c>
      <c r="M61" s="67">
        <v>1</v>
      </c>
      <c r="N61" s="65" t="s">
        <v>27</v>
      </c>
      <c r="O61" s="65" t="s">
        <v>26</v>
      </c>
      <c r="P61" s="79"/>
    </row>
    <row r="62" spans="1:16" s="7" customFormat="1" ht="24.75" customHeight="1" outlineLevel="1" x14ac:dyDescent="0.25">
      <c r="A62" s="143">
        <v>15</v>
      </c>
      <c r="B62" s="64" t="s">
        <v>2665</v>
      </c>
      <c r="C62" s="65" t="s">
        <v>31</v>
      </c>
      <c r="D62" s="63" t="s">
        <v>2710</v>
      </c>
      <c r="E62" s="144">
        <v>43483</v>
      </c>
      <c r="F62" s="144">
        <v>43819</v>
      </c>
      <c r="G62" s="159">
        <f t="shared" si="3"/>
        <v>11.2</v>
      </c>
      <c r="H62" s="121" t="s">
        <v>2711</v>
      </c>
      <c r="I62" s="63" t="s">
        <v>1156</v>
      </c>
      <c r="J62" s="63" t="s">
        <v>188</v>
      </c>
      <c r="K62" s="66">
        <v>4121376466</v>
      </c>
      <c r="L62" s="65" t="s">
        <v>1148</v>
      </c>
      <c r="M62" s="67">
        <v>1</v>
      </c>
      <c r="N62" s="65" t="s">
        <v>27</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43879</v>
      </c>
      <c r="F114" s="144">
        <v>44196</v>
      </c>
      <c r="G114" s="159">
        <f>IF(AND(E114&lt;&gt;"",F114&lt;&gt;""),((F114-E114)/30),"")</f>
        <v>10.566666666666666</v>
      </c>
      <c r="H114" s="121" t="s">
        <v>2678</v>
      </c>
      <c r="I114" s="120" t="s">
        <v>1156</v>
      </c>
      <c r="J114" s="120" t="s">
        <v>188</v>
      </c>
      <c r="K114" s="122">
        <v>3071104931</v>
      </c>
      <c r="L114" s="100">
        <f>+IF(AND(K114&gt;0,O114="Ejecución"),(K114/877802)*Tabla28[[#This Row],[% participación]],IF(AND(K114&gt;0,O114&lt;&gt;"Ejecución"),"-",""))</f>
        <v>3498.630592092522</v>
      </c>
      <c r="M114" s="123" t="s">
        <v>1148</v>
      </c>
      <c r="N114" s="172">
        <v>1</v>
      </c>
      <c r="O114" s="161" t="s">
        <v>1150</v>
      </c>
      <c r="P114" s="78"/>
    </row>
    <row r="115" spans="1:16" s="6" customFormat="1" ht="24.75" customHeight="1" x14ac:dyDescent="0.25">
      <c r="A115" s="142">
        <v>2</v>
      </c>
      <c r="B115" s="160" t="s">
        <v>2665</v>
      </c>
      <c r="C115" s="162" t="s">
        <v>31</v>
      </c>
      <c r="D115" s="63" t="s">
        <v>2677</v>
      </c>
      <c r="E115" s="144">
        <v>43879</v>
      </c>
      <c r="F115" s="144">
        <v>44196</v>
      </c>
      <c r="G115" s="159">
        <f t="shared" ref="G115:G116" si="4">IF(AND(E115&lt;&gt;"",F115&lt;&gt;""),((F115-E115)/30),"")</f>
        <v>10.566666666666666</v>
      </c>
      <c r="H115" s="121" t="s">
        <v>2679</v>
      </c>
      <c r="I115" s="63" t="s">
        <v>1156</v>
      </c>
      <c r="J115" s="63" t="s">
        <v>188</v>
      </c>
      <c r="K115" s="68">
        <v>1459855581</v>
      </c>
      <c r="L115" s="100">
        <f>+IF(AND(K115&gt;0,O115="Ejecución"),(K115/877802)*Tabla28[[#This Row],[% participación]],IF(AND(K115&gt;0,O115&lt;&gt;"Ejecución"),"-",""))</f>
        <v>1663.0807186586496</v>
      </c>
      <c r="M115" s="65" t="s">
        <v>1148</v>
      </c>
      <c r="N115" s="172">
        <v>1</v>
      </c>
      <c r="O115" s="161" t="s">
        <v>1150</v>
      </c>
      <c r="P115" s="78"/>
    </row>
    <row r="116" spans="1:16" s="6" customFormat="1" ht="24.75" customHeight="1" x14ac:dyDescent="0.25">
      <c r="A116" s="142">
        <v>3</v>
      </c>
      <c r="B116" s="160" t="s">
        <v>2665</v>
      </c>
      <c r="C116" s="162" t="s">
        <v>31</v>
      </c>
      <c r="D116" s="63" t="s">
        <v>2680</v>
      </c>
      <c r="E116" s="144">
        <v>43881</v>
      </c>
      <c r="F116" s="144">
        <v>44196</v>
      </c>
      <c r="G116" s="159">
        <f t="shared" si="4"/>
        <v>10.5</v>
      </c>
      <c r="H116" s="121" t="s">
        <v>2681</v>
      </c>
      <c r="I116" s="63" t="s">
        <v>741</v>
      </c>
      <c r="J116" s="63" t="s">
        <v>743</v>
      </c>
      <c r="K116" s="68">
        <v>870771193</v>
      </c>
      <c r="L116" s="100">
        <f>+IF(AND(K116&gt;0,O116="Ejecución"),(K116/877802)*Tabla28[[#This Row],[% participación]],IF(AND(K116&gt;0,O116&lt;&gt;"Ejecución"),"-",""))</f>
        <v>991.99044089669428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4290914.4000000004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34323</v>
      </c>
      <c r="D193" s="5"/>
      <c r="E193" s="125">
        <v>686</v>
      </c>
      <c r="F193" s="5"/>
      <c r="G193" s="5"/>
      <c r="H193" s="146" t="s">
        <v>2713</v>
      </c>
      <c r="J193" s="5"/>
      <c r="K193" s="126">
        <v>34745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2714</v>
      </c>
      <c r="J211" s="27" t="s">
        <v>2622</v>
      </c>
      <c r="K211" s="147" t="s">
        <v>2716</v>
      </c>
      <c r="L211" s="21"/>
      <c r="M211" s="21"/>
      <c r="N211" s="21"/>
      <c r="O211" s="8"/>
    </row>
    <row r="212" spans="1:15" x14ac:dyDescent="0.25">
      <c r="A212" s="9"/>
      <c r="B212" s="27" t="s">
        <v>2619</v>
      </c>
      <c r="C212" s="146" t="s">
        <v>2713</v>
      </c>
      <c r="D212" s="21"/>
      <c r="G212" s="27" t="s">
        <v>2621</v>
      </c>
      <c r="H212" s="147" t="s">
        <v>2715</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www.w3.org/XML/1998/namespace"/>
    <ds:schemaRef ds:uri="a65d333d-5b59-4810-bc94-b80d9325abbc"/>
    <ds:schemaRef ds:uri="http://purl.org/dc/terms/"/>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Deicy Casallas</cp:lastModifiedBy>
  <cp:lastPrinted>2020-12-24T16:57:20Z</cp:lastPrinted>
  <dcterms:created xsi:type="dcterms:W3CDTF">2020-10-14T21:57:42Z</dcterms:created>
  <dcterms:modified xsi:type="dcterms:W3CDTF">2020-12-29T14:45:02Z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