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juanestebanlopez/Desktop/FUNDACION EDUCATIVA ANA CARMELA GOMEZ/ICBF 2021/MODALIDAD INSTITUCIONAL 2021/Documentos_Manifestacion-744-cienaga/Ducmentos-Radicados- 2021-23-10000744-900004857/"/>
    </mc:Choice>
  </mc:AlternateContent>
  <xr:revisionPtr revIDLastSave="0" documentId="13_ncr:1_{80EFE807-3A58-9D42-9DDB-29E056AA071F}" xr6:coauthVersionLast="36" xr6:coauthVersionMax="3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8800" windowHeight="159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<sst xmlns="http://schemas.openxmlformats.org/spreadsheetml/2006/main" count="3128" uniqueCount="2696">
  <si>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</si>
  <si>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</si>
  <si>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</si>
  <si>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</si>
  <si>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</si>
  <si>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</si>
  <si>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</si>
  <si>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</si>
  <si>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</si>
  <si>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</si>
  <si>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</si>
  <si>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</si>
  <si>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</si>
  <si>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</si>
  <si>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</si>
  <si>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</si>
  <si>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</si>
  <si>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</si>
  <si>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</si>
  <si>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</si>
  <si>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</si>
  <si>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</si>
  <si>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</si>
  <si>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</si>
  <si>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</si>
  <si>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</si>
  <si>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</si>
  <si>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</si>
  <si>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</si>
  <si>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</si>
  <si>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</si>
  <si>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</si>
  <si>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</si>
  <si>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</si>
  <si>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</si>
  <si>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</si>
  <si>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</si>
  <si>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</si>
  <si>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</si>
  <si>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</si>
  <si>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</si>
  <si>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</si>
  <si>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</si>
  <si>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</si>
  <si>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</si>
  <si>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</si>
  <si>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</si>
  <si>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</si>
  <si>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</si>
  <si>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</si>
  <si>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</si>
  <si>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</si>
  <si>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</si>
  <si>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</si>
  <si>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</si>
  <si>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</si>
  <si>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</si>
  <si>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</si>
  <si>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</si>
  <si>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</si>
  <si>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</si>
  <si>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</si>
  <si>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</si>
  <si>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</si>
  <si>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</si>
  <si>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</si>
  <si>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</si>
  <si>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</si>
  <si>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</si>
  <si>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</si>
  <si>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</si>
  <si>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</si>
  <si>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</si>
  <si>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</si>
  <si>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</si>
  <si>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</si>
  <si>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</si>
  <si>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</si>
  <si>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</si>
  <si>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</si>
  <si>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</si>
  <si>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</si>
  <si>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</si>
  <si>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</si>
  <si>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</si>
  <si>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</si>
  <si>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</si>
  <si>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</si>
  <si>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</si>
  <si>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</si>
  <si>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</si>
  <si>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</si>
  <si>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</si>
  <si>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</si>
  <si>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</si>
  <si>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</si>
  <si>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</si>
  <si>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</si>
  <si>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</si>
  <si>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</si>
  <si>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</si>
  <si>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</si>
  <si>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</si>
  <si>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</si>
  <si>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</si>
  <si>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</si>
  <si>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</si>
  <si>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</si>
  <si>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</si>
  <si>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</si>
  <si>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</si>
  <si>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</si>
  <si>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</si>
  <si>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</si>
  <si>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</si>
  <si>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</si>
  <si>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</si>
  <si>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</si>
  <si>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</si>
  <si>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</si>
  <si>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</si>
  <si>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</si>
  <si>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</si>
  <si>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</si>
  <si>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</si>
  <si>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</si>
  <si>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</si>
  <si>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</si>
  <si>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</si>
  <si>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</si>
  <si>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</si>
  <si>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</si>
  <si>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</si>
  <si>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</si>
  <si>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</si>
  <si>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</si>
  <si>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</si>
  <si>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</si>
  <si>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</si>
  <si>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</si>
  <si>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</si>
  <si>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</si>
  <si>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</si>
  <si>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</si>
  <si>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</si>
  <si>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</si>
  <si>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</si>
  <si>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</si>
  <si>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</si>
  <si>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</si>
  <si>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</si>
  <si>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</si>
  <si>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</si>
  <si>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</si>
  <si>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</si>
  <si>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</si>
  <si>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</si>
  <si>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</si>
  <si>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</si>
  <si>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</si>
  <si>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</si>
  <si>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</si>
  <si>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</si>
  <si>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</si>
  <si>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</si>
  <si>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</si>
  <si>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</si>
  <si>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</si>
  <si>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</si>
  <si>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</si>
  <si>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</si>
  <si>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</si>
  <si>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</si>
  <si>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</si>
  <si>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</si>
  <si>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</si>
  <si>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</si>
  <si>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</si>
  <si>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</si>
  <si>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</si>
  <si>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</si>
  <si>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</si>
  <si>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</si>
  <si>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</si>
  <si>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</si>
  <si>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</si>
  <si>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</si>
  <si>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</si>
  <si>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</si>
  <si>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</si>
  <si>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</si>
  <si>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</si>
  <si>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</si>
  <si>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</si>
  <si>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</si>
  <si>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</si>
  <si>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</si>
  <si>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</si>
  <si>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</si>
  <si>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</si>
  <si>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</si>
  <si>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</si>
  <si>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</si>
  <si>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</si>
  <si>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</si>
  <si>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</si>
  <si>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</si>
  <si>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</si>
  <si>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</si>
  <si>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</si>
  <si>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</si>
  <si>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</si>
  <si>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</si>
  <si>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</si>
  <si>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</si>
  <si>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</si>
  <si>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</si>
  <si>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</si>
  <si>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</si>
  <si>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</si>
  <si>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</si>
  <si>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</si>
  <si>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</si>
  <si>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</si>
  <si>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</si>
  <si>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</si>
  <si>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</si>
  <si>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</si>
  <si>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</si>
  <si>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</si>
  <si>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</si>
  <si>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</si>
  <si>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</si>
  <si>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</si>
  <si>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</si>
  <si>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</si>
  <si>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</si>
  <si>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</si>
  <si>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</si>
  <si>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</si>
  <si>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</si>
  <si>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</si>
  <si>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</si>
  <si>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</si>
  <si>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</si>
  <si>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</si>
  <si>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</si>
  <si>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</si>
  <si>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</si>
  <si>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</si>
  <si>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</si>
  <si>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</si>
  <si>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</si>
  <si>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</si>
  <si>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</si>
  <si>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</si>
  <si>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</si>
  <si>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</si>
  <si>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</si>
  <si>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</si>
  <si>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</si>
  <si>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</si>
  <si>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</si>
  <si>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</si>
  <si>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</si>
  <si>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</si>
  <si>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</si>
  <si>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</si>
  <si>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</si>
  <si>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</si>
  <si>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</si>
  <si>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</si>
  <si>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</si>
  <si>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</si>
  <si>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</si>
  <si>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</si>
  <si>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</si>
  <si>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</si>
  <si>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</si>
  <si>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</si>
  <si>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</si>
  <si>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</si>
  <si>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</si>
  <si>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</si>
  <si>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</si>
  <si>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</si>
  <si>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</si>
  <si>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</si>
  <si>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</si>
  <si>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</si>
  <si>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</si>
  <si>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</si>
  <si>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</si>
  <si>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</si>
  <si>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</si>
  <si>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</si>
  <si>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</si>
  <si>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</si>
  <si>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</si>
  <si>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</si>
  <si>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</si>
  <si>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</si>
  <si>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</si>
  <si>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</si>
  <si>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</si>
  <si>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</si>
  <si>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</si>
  <si>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</si>
  <si>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</si>
  <si>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</si>
  <si>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</si>
  <si>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</si>
  <si>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</si>
  <si>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</si>
  <si>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</si>
  <si>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</si>
  <si>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</si>
  <si>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</si>
  <si>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</si>
  <si>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</si>
  <si>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</si>
  <si>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</si>
  <si>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</si>
  <si>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</si>
  <si>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</si>
  <si>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</si>
  <si>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</si>
  <si>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</si>
  <si>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</si>
  <si>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</si>
  <si>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</si>
  <si>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</si>
  <si>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</si>
  <si>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</si>
  <si>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</si>
  <si>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</si>
  <si>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</si>
  <si>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</si>
  <si>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</si>
  <si>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</si>
  <si>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</si>
  <si>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</si>
  <si>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</si>
  <si>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</si>
  <si>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</si>
  <si>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</si>
  <si>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</si>
  <si>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</si>
  <si>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</si>
  <si>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</si>
  <si>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</si>
  <si>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</si>
  <si>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</si>
  <si>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</si>
  <si>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</si>
  <si>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</si>
  <si>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</si>
  <si>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</si>
  <si>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</si>
  <si>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</si>
  <si>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</si>
  <si>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</si>
  <si>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</si>
  <si>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</si>
  <si>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</si>
  <si>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</si>
  <si>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</si>
  <si>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</si>
  <si>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</si>
  <si>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</si>
  <si>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</si>
  <si>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</si>
  <si>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</si>
  <si>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</si>
  <si>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</si>
  <si>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</si>
  <si>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</si>
  <si>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</si>
  <si>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</si>
  <si>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</si>
  <si>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</si>
  <si>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</si>
  <si>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</si>
  <si>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</si>
  <si>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</si>
  <si>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</si>
  <si>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</si>
  <si>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</si>
  <si>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</si>
  <si>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</si>
  <si>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</si>
  <si>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</si>
  <si>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</si>
  <si>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</si>
  <si>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</si>
  <si>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</si>
  <si>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</si>
  <si>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</si>
  <si>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</si>
  <si>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</si>
  <si>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</si>
  <si>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</si>
  <si>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</si>
  <si>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</si>
  <si>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</si>
  <si>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</si>
  <si>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</si>
  <si>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</si>
  <si>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</si>
  <si>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</si>
  <si>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</si>
  <si>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</si>
  <si>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</si>
  <si>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</si>
  <si>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</si>
  <si>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</si>
  <si>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</si>
  <si>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</si>
  <si>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</si>
  <si>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</si>
  <si>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</si>
  <si>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</si>
  <si>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</si>
  <si>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</si>
  <si>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</si>
  <si>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</si>
  <si>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</si>
  <si>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</si>
  <si>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</si>
  <si>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</si>
  <si>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</si>
  <si>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</si>
  <si>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</si>
  <si>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</si>
  <si>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</si>
  <si>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</si>
  <si>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</si>
  <si>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</si>
  <si>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</si>
  <si>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</si>
  <si>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</si>
  <si>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</si>
  <si>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</si>
  <si>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</si>
  <si>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</si>
  <si>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</si>
  <si>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</si>
  <si>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</si>
  <si>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</si>
  <si>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</si>
  <si>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</si>
  <si>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</si>
  <si>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</si>
  <si>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</si>
  <si>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</si>
  <si>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</si>
  <si>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</si>
  <si>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</si>
  <si>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</si>
  <si>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</si>
  <si>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</si>
  <si>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</si>
  <si>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</si>
  <si>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</si>
  <si>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</si>
  <si>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</si>
  <si>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</si>
  <si>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</si>
  <si>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</si>
  <si>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</si>
  <si>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</si>
  <si>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</si>
  <si>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</si>
  <si>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</si>
  <si>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</si>
  <si>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</si>
  <si>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</si>
  <si>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</si>
  <si>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</si>
  <si>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</si>
  <si>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</si>
  <si>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</si>
  <si>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</si>
  <si>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</si>
  <si>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</si>
  <si>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</si>
  <si>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</si>
  <si>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</si>
  <si>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</si>
  <si>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</si>
  <si>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</si>
  <si>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</si>
  <si>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</si>
  <si>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</si>
  <si>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</si>
  <si>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</si>
  <si>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</si>
  <si>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</si>
  <si>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</si>
  <si>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</si>
  <si>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</si>
  <si>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</si>
  <si>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</si>
  <si>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</si>
  <si>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</si>
  <si>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</si>
  <si>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</si>
  <si>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</si>
  <si>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</si>
  <si>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</si>
  <si>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</si>
  <si>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</si>
  <si>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</si>
  <si>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</si>
  <si>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</si>
  <si>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</si>
  <si>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</si>
  <si>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</si>
  <si>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</si>
  <si>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</si>
  <si>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</si>
  <si>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</si>
  <si>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</si>
  <si>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</si>
  <si>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</si>
  <si>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</si>
  <si>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</si>
  <si>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</si>
  <si>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</si>
  <si>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</si>
  <si>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</si>
  <si>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</si>
  <si>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</si>
  <si>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</si>
  <si>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</si>
  <si>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</si>
  <si>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</si>
  <si>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</si>
  <si>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</si>
  <si>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</si>
  <si>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</si>
  <si>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</si>
  <si>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</si>
  <si>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</si>
  <si>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</si>
  <si>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</si>
  <si>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</si>
  <si>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</si>
  <si>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</si>
  <si>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</si>
  <si>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</si>
  <si>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</si>
  <si>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</si>
  <si>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</si>
  <si>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</si>
  <si>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</si>
  <si>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</si>
  <si>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</si>
  <si>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</si>
  <si>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</si>
  <si>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</si>
  <si>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</si>
  <si>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</si>
  <si>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</si>
  <si>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</si>
  <si>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</si>
  <si>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</si>
  <si>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</si>
  <si>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</si>
  <si>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</si>
  <si>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</si>
  <si>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</si>
  <si>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</si>
  <si>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</si>
  <si>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</si>
  <si>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</si>
  <si>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</si>
  <si>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</si>
  <si>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</si>
  <si>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</si>
  <si>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</si>
  <si>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</si>
  <si>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</si>
  <si>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</si>
  <si>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</si>
  <si>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</si>
  <si>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</si>
  <si>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</si>
  <si>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</si>
  <si>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</si>
  <si>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</si>
  <si>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</si>
  <si>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</si>
  <si>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</si>
  <si>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</si>
  <si>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</si>
  <si>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</si>
  <si>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</si>
  <si>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</si>
  <si>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</si>
  <si>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</si>
  <si>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</si>
  <si>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</si>
  <si>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</si>
  <si>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</si>
  <si>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</si>
  <si>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</si>
  <si>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</si>
  <si>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</si>
  <si>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</si>
  <si>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</si>
  <si>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</si>
  <si>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</si>
  <si>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</si>
  <si>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</si>
  <si>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</si>
  <si>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</si>
  <si>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</si>
  <si>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</si>
  <si>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</si>
  <si>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</si>
  <si>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</si>
  <si>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</si>
  <si>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</si>
  <si>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</si>
  <si>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</si>
  <si>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</si>
  <si>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</si>
  <si>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</si>
  <si>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</si>
  <si>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</si>
  <si>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</si>
  <si>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</si>
  <si>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</si>
  <si>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</si>
  <si>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</si>
  <si>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</si>
  <si>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</si>
  <si>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</si>
  <si>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</si>
  <si>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</si>
  <si>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</si>
  <si>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</si>
  <si>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</si>
  <si>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</si>
  <si>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</si>
  <si>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</si>
  <si>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</si>
  <si>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</si>
  <si>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</si>
  <si>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</si>
  <si>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</si>
  <si>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</si>
  <si>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</si>
  <si>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</si>
  <si>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</si>
  <si>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</si>
  <si>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</si>
  <si>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</si>
  <si>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</si>
  <si>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</si>
  <si>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</si>
  <si>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</si>
  <si>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</si>
  <si>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</si>
  <si>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</si>
  <si>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</si>
  <si>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</si>
  <si>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</si>
  <si>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</si>
  <si>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</si>
  <si>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</si>
  <si>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</si>
  <si>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</si>
  <si>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</si>
  <si>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</si>
  <si>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</si>
  <si>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</si>
  <si>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</si>
  <si>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</si>
  <si>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</si>
  <si>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</si>
  <si>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</si>
  <si>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</si>
  <si>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</si>
  <si>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</si>
  <si>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</si>
  <si>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</si>
  <si>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</si>
  <si>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</si>
  <si>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</si>
  <si>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</si>
  <si>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</si>
  <si>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</si>
  <si>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</si>
  <si>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</si>
  <si>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</si>
  <si>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</si>
  <si>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</si>
  <si>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</si>
  <si>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</si>
  <si>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</si>
  <si>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</si>
  <si>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</si>
  <si>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</si>
  <si>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</si>
  <si>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</si>
  <si>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</si>
  <si>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</si>
  <si>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</si>
  <si>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</si>
  <si>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</si>
  <si>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</si>
  <si>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</si>
  <si>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</si>
  <si>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</si>
  <si>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</si>
  <si>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</si>
  <si>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</si>
  <si>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</si>
  <si>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</si>
  <si>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</si>
  <si>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</si>
  <si>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</si>
  <si>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</si>
  <si>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</si>
  <si>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</si>
  <si>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</si>
  <si>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</si>
  <si>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</si>
  <si>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</si>
  <si>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</si>
  <si>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</si>
  <si>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</si>
  <si>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</si>
  <si>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</si>
  <si>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</si>
  <si>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</si>
  <si>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</si>
  <si>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</si>
  <si>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</si>
  <si>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</si>
  <si>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</si>
  <si>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</si>
  <si>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</si>
  <si>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</si>
  <si>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</si>
  <si>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</si>
  <si>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</si>
  <si>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</si>
  <si>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</si>
  <si>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</si>
  <si>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</si>
  <si>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</si>
  <si>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</si>
  <si>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</si>
  <si>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</si>
  <si>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</si>
  <si>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</si>
  <si>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</si>
  <si>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</si>
  <si>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</si>
  <si>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</si>
  <si>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</si>
  <si>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</si>
  <si>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</si>
  <si>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</si>
  <si>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</si>
  <si>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</si>
  <si>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</si>
  <si>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</si>
  <si>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</si>
  <si>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</si>
  <si>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</si>
  <si>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</si>
  <si>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</si>
  <si>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</si>
  <si>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</si>
  <si>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</si>
  <si>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</si>
  <si>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</si>
  <si>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</si>
  <si>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</si>
  <si>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</si>
  <si>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</si>
  <si>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</si>
  <si>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</si>
  <si>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</si>
  <si>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</si>
  <si>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</si>
  <si>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</si>
  <si>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</si>
  <si>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</si>
  <si>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</si>
  <si>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</si>
  <si>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</si>
  <si>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</si>
  <si>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</si>
  <si>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</si>
  <si>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</si>
  <si>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</si>
  <si>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</si>
  <si>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</si>
  <si>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</si>
  <si>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</si>
  <si>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</si>
  <si>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</si>
  <si>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</si>
  <si>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</si>
  <si>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</si>
  <si>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</si>
  <si>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</si>
  <si>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</si>
  <si>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</si>
  <si>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</si>
  <si>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</si>
  <si>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</si>
  <si>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</si>
  <si>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</si>
  <si>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</si>
  <si>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</si>
  <si>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</si>
  <si>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</si>
  <si>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</si>
  <si>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</si>
  <si>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</si>
  <si>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</si>
  <si>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</si>
  <si>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</si>
  <si>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</si>
  <si>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</si>
  <si>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</si>
  <si>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</si>
  <si>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</si>
  <si>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</si>
  <si>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</si>
  <si>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</si>
  <si>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</si>
  <si>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</si>
  <si>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</si>
  <si>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</si>
  <si>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</si>
  <si>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</si>
  <si>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</si>
  <si>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</si>
  <si>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</si>
  <si>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</si>
  <si>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</si>
  <si>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</si>
  <si>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</si>
  <si>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</si>
  <si>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</si>
  <si>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</si>
  <si>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</si>
  <si>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</si>
  <si>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</si>
  <si>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</si>
  <si>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</si>
  <si>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</si>
  <si>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</si>
  <si>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</si>
  <si>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</si>
  <si>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</si>
  <si>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</si>
  <si>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</si>
  <si>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</si>
  <si>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</si>
  <si>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</si>
  <si>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</si>
  <si>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</si>
  <si>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</si>
  <si>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</si>
  <si>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</si>
  <si>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</si>
  <si>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</si>
  <si>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</si>
  <si>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</si>
  <si>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</si>
  <si>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</si>
  <si>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</si>
  <si>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</si>
  <si>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</si>
  <si>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</si>
  <si>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</si>
  <si>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</si>
  <si>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</si>
  <si>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</si>
  <si>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</si>
  <si>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</si>
  <si>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</si>
  <si>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</si>
  <si>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</si>
  <si>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</si>
  <si>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</si>
  <si>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</si>
  <si>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</si>
  <si>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</si>
  <si>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</si>
  <si>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</si>
  <si>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</si>
  <si>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</si>
  <si>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</si>
  <si>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</si>
  <si>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</si>
  <si>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</si>
  <si>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</si>
  <si>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</si>
  <si>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</si>
  <si>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</si>
  <si>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</si>
  <si>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</si>
  <si>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</si>
  <si>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</si>
  <si>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</si>
  <si>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</si>
  <si>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</si>
  <si>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</si>
  <si>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</si>
  <si>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</si>
  <si>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</si>
  <si>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</si>
  <si>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</si>
  <si>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</si>
  <si>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</si>
  <si>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</si>
  <si>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</si>
  <si>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</si>
  <si>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</si>
  <si>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</si>
  <si>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</si>
  <si>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</si>
  <si>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</si>
  <si>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</si>
  <si>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</si>
  <si>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</si>
  <si>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</si>
  <si>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</si>
  <si>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</si>
  <si>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</si>
  <si>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</si>
  <si>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</si>
  <si>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</si>
  <si>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</si>
  <si>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</si>
  <si>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</si>
  <si>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</si>
  <si>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</si>
  <si>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</si>
  <si>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</si>
  <si>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</si>
  <si>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</si>
  <si>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</si>
  <si>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</si>
  <si>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</si>
  <si>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</si>
  <si>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</si>
  <si>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</si>
  <si>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</si>
  <si>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</si>
  <si>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</si>
  <si>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</si>
  <si>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</si>
  <si>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</si>
  <si>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</si>
  <si>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</si>
  <si>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</si>
  <si>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</si>
  <si>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</si>
  <si>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</si>
  <si>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</si>
  <si>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</si>
  <si>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</si>
  <si>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</si>
  <si>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</si>
  <si>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</si>
  <si>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</si>
  <si>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</si>
  <si>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</si>
  <si>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</si>
  <si>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</si>
  <si>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</si>
  <si>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</si>
  <si>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</si>
  <si>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</si>
  <si>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</si>
  <si>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</si>
  <si>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</si>
  <si>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</si>
  <si>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</si>
  <si>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</si>
  <si>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</si>
  <si>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</si>
  <si>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</si>
  <si>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</si>
  <si>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</si>
  <si>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</si>
  <si>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</si>
  <si>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</si>
  <si>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</si>
  <si>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</si>
  <si>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</si>
  <si>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</si>
  <si>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</si>
  <si>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</si>
  <si>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</si>
  <si>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</si>
  <si>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</si>
  <si>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</si>
  <si>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</si>
  <si>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</si>
  <si>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</si>
  <si>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</si>
  <si>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</si>
  <si>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</si>
  <si>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</si>
  <si>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</si>
  <si>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</si>
  <si>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</si>
  <si>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</si>
  <si>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</si>
  <si>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</si>
  <si>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</si>
  <si>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</si>
  <si>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</si>
  <si>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</si>
  <si>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</si>
  <si>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</si>
  <si>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</si>
  <si>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</si>
  <si>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</si>
  <si>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</si>
  <si>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</si>
  <si>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</si>
  <si>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</si>
  <si>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</si>
  <si>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</si>
  <si>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</si>
  <si>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</si>
  <si>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</si>
  <si>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</si>
  <si>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</si>
  <si>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</si>
  <si>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</si>
  <si>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</si>
  <si>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</si>
  <si>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</si>
  <si>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</si>
  <si>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</si>
  <si>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</si>
  <si>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</si>
  <si>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</si>
  <si>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</si>
  <si>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</si>
  <si>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</si>
  <si>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</si>
  <si>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</si>
  <si>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</si>
  <si>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</si>
  <si>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</si>
  <si>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</si>
  <si>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</si>
  <si>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</si>
  <si>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</si>
  <si>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</si>
  <si>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</si>
  <si>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</si>
  <si>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</si>
  <si>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</si>
  <si>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</si>
  <si>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</si>
  <si>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</si>
  <si>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</si>
  <si>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</si>
  <si>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</si>
  <si>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</si>
  <si>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</si>
  <si>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</si>
  <si>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</si>
  <si>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</si>
  <si>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</si>
  <si>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</si>
  <si>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</si>
  <si>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</si>
  <si>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</si>
  <si>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</si>
  <si>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</si>
  <si>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</si>
  <si>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</si>
  <si>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</si>
  <si>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</si>
  <si>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</si>
  <si>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</si>
  <si>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</si>
  <si>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</si>
  <si>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</si>
  <si>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</si>
  <si>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</si>
  <si>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</si>
  <si>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</si>
  <si>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</si>
  <si>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</si>
  <si>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</si>
  <si>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</si>
  <si>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</si>
  <si>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</si>
  <si>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</si>
  <si>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</si>
  <si>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</si>
  <si>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</si>
  <si>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</si>
  <si>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</si>
  <si>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</si>
  <si>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</si>
  <si>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</si>
  <si>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</si>
  <si>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</si>
  <si>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</si>
  <si>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</si>
  <si>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</si>
  <si>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</si>
  <si>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</si>
  <si>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</si>
  <si>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</si>
  <si>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</si>
  <si>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</si>
  <si>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</si>
  <si>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</si>
  <si>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</si>
  <si>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</si>
  <si>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</si>
  <si>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</si>
  <si>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</si>
  <si>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</si>
  <si>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</si>
  <si>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</si>
  <si>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</si>
  <si>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</si>
  <si>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</si>
  <si>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</si>
  <si>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</si>
  <si>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</si>
  <si>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</si>
  <si>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</si>
  <si>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</si>
  <si>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</si>
  <si>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</si>
  <si>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</si>
  <si>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</si>
  <si>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</si>
  <si>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</si>
  <si>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</si>
  <si>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</si>
  <si>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</si>
  <si>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</si>
  <si>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</si>
  <si>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</si>
  <si>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</si>
  <si>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</si>
  <si>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</si>
  <si>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</si>
  <si>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</si>
  <si>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</si>
  <si>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</si>
  <si>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</si>
  <si>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</si>
  <si>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</si>
  <si>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</si>
  <si>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</si>
  <si>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</si>
  <si>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</si>
  <si>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</si>
  <si>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</si>
  <si>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</si>
  <si>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</si>
  <si>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</si>
  <si>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</si>
  <si>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</si>
  <si>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</si>
  <si>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</si>
  <si>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</si>
  <si>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</si>
  <si>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</si>
  <si>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</si>
  <si>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</si>
  <si>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</si>
  <si>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</si>
  <si>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</si>
  <si>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</si>
  <si>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</si>
  <si>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</si>
  <si>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</si>
  <si>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</si>
  <si>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</si>
  <si>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</si>
  <si>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</si>
  <si>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</si>
  <si>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</si>
  <si>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</si>
  <si>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</si>
  <si>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</si>
  <si>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</si>
  <si>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</si>
  <si>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</si>
  <si>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</si>
  <si>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</si>
  <si>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</si>
  <si>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</si>
  <si>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</si>
  <si>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</si>
  <si>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</si>
  <si>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</si>
  <si>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</si>
  <si>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</si>
  <si>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</si>
  <si>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</si>
  <si>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</si>
  <si>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</si>
  <si>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</si>
  <si>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</si>
  <si>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</si>
  <si>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</si>
  <si>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</si>
  <si>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</si>
  <si>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</si>
  <si>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</si>
  <si>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</si>
  <si>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</si>
  <si>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</si>
  <si>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</si>
  <si>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</si>
  <si>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</si>
  <si>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</si>
  <si>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</si>
  <si>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</si>
  <si>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</si>
  <si>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</si>
  <si>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</si>
  <si>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</si>
  <si>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</si>
  <si>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</si>
  <si>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</si>
  <si>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</si>
  <si>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</si>
  <si>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</si>
  <si>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</si>
  <si>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</si>
  <si>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</si>
  <si>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</si>
  <si>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</si>
  <si>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</si>
  <si>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</si>
  <si>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</si>
  <si>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</si>
  <si>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</si>
  <si>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</si>
  <si>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</si>
  <si>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</si>
  <si>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</si>
  <si>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</si>
  <si>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</si>
  <si>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</si>
  <si>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</si>
  <si>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</si>
  <si>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</si>
  <si>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</si>
  <si>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</si>
  <si>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</si>
  <si>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</si>
  <si>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</si>
  <si>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</si>
  <si>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</si>
  <si>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</si>
  <si>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</si>
  <si>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</si>
  <si>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</si>
  <si>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</si>
  <si>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</si>
  <si>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</si>
  <si>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</si>
  <si>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</si>
  <si>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</si>
  <si>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</si>
  <si>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</si>
  <si>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</si>
  <si>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</si>
  <si>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</si>
  <si>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</si>
  <si>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</si>
  <si>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</si>
  <si>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</si>
  <si>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</si>
  <si>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</si>
  <si>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</si>
  <si>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</si>
  <si>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</si>
  <si>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</si>
  <si>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</si>
  <si>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</si>
  <si>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</si>
  <si>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</si>
  <si>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</si>
  <si>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</si>
  <si>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</si>
  <si>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</si>
  <si>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</si>
  <si>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</si>
  <si>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</si>
  <si>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</si>
  <si>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</si>
  <si>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</si>
  <si>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</si>
  <si>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</si>
  <si>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</si>
  <si>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</si>
  <si>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</si>
  <si>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</si>
  <si>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</si>
  <si>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</si>
  <si>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</si>
  <si>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</si>
  <si>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</si>
  <si>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</si>
  <si>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</si>
  <si>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</si>
  <si>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</si>
  <si>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</si>
  <si>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</si>
  <si>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</si>
  <si>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</si>
  <si>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</si>
  <si>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</si>
  <si>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</si>
  <si>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</si>
  <si>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</si>
  <si>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</si>
  <si>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</si>
  <si>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</si>
  <si>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</si>
  <si>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</si>
  <si>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</si>
  <si>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</si>
  <si>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</si>
  <si>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</si>
  <si>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</si>
  <si>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</si>
  <si>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</si>
  <si>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</si>
  <si>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</si>
  <si>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</si>
  <si>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</si>
  <si>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</si>
  <si>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</si>
  <si>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</si>
  <si>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</si>
  <si>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</si>
  <si>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</si>
  <si>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</si>
  <si>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</si>
  <si>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</si>
  <si>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</si>
  <si>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</si>
  <si>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</si>
  <si>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</si>
  <si>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</si>
  <si>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</si>
  <si>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</si>
  <si>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</si>
  <si>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</si>
  <si>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</si>
  <si>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</si>
  <si>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</si>
  <si>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</si>
  <si>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</si>
  <si>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</si>
  <si>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</si>
  <si>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</si>
  <si>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</si>
  <si>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</si>
  <si>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</si>
  <si>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</si>
  <si>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</si>
  <si>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</si>
  <si>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</si>
  <si>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</si>
  <si>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</si>
  <si>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</si>
  <si>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</si>
  <si>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</si>
  <si>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</si>
  <si>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</si>
  <si>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</si>
  <si>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</si>
  <si>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</si>
  <si>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</si>
  <si>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</si>
  <si>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</si>
  <si>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</si>
  <si>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</si>
  <si>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</si>
  <si>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</si>
  <si>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</si>
  <si>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</si>
  <si>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</si>
  <si>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</si>
  <si>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</si>
  <si>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</si>
  <si>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</si>
  <si>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</si>
  <si>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</si>
  <si>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</si>
  <si>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</si>
  <si>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</si>
  <si>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</si>
  <si>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</si>
  <si>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</si>
  <si>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</si>
  <si>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</si>
  <si>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</si>
  <si>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</si>
  <si>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</si>
  <si>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</si>
  <si>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</si>
  <si>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</si>
  <si>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</si>
  <si>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</si>
  <si>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</si>
  <si>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</si>
  <si>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</si>
  <si>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</si>
  <si>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</si>
  <si>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</si>
  <si>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</si>
  <si>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</si>
  <si>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</si>
  <si>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</si>
  <si>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</si>
  <si>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</si>
  <si>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</si>
  <si>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</si>
  <si>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</si>
  <si>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</si>
  <si>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</si>
  <si>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</si>
  <si>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</si>
  <si>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</si>
  <si>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</si>
  <si>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</si>
  <si>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</si>
  <si>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</si>
  <si>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</si>
  <si>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</si>
  <si>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</si>
  <si>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</si>
  <si>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</si>
  <si>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</si>
  <si>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</si>
  <si>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</si>
  <si>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</si>
  <si>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</si>
  <si>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</si>
  <si>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</si>
  <si>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</si>
  <si>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</si>
  <si>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</si>
  <si>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</si>
  <si>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</si>
  <si>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</si>
  <si>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</si>
  <si>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</si>
  <si>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</si>
  <si>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</si>
  <si>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</si>
  <si>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</si>
  <si>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</si>
  <si>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</si>
  <si>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</si>
  <si>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</si>
  <si>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</si>
  <si>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</si>
  <si>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</si>
  <si>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</si>
  <si>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</si>
  <si>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</si>
  <si>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</si>
  <si>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</si>
  <si>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</si>
  <si>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</si>
  <si>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</si>
  <si>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</si>
  <si>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</si>
  <si>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</si>
  <si>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</si>
  <si>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</si>
  <si>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</si>
  <si>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</si>
  <si>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</si>
  <si>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</si>
  <si>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</si>
  <si>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</si>
  <si>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</si>
  <si>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</si>
  <si>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</si>
  <si>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</si>
  <si>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</si>
  <si>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</si>
  <si>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</si>
  <si>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</si>
  <si>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</si>
  <si>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</si>
  <si>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</si>
  <si>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</si>
  <si>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</si>
  <si>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</si>
  <si>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</si>
  <si>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</si>
  <si>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</si>
  <si>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</si>
  <si>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</si>
  <si>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</si>
  <si>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</si>
  <si>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</si>
  <si>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</si>
  <si>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</si>
  <si>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</si>
  <si>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</si>
  <si>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</si>
  <si>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</si>
  <si>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</si>
  <si>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</si>
  <si>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</si>
  <si>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</si>
  <si>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</si>
  <si>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</si>
  <si>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</si>
  <si>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</si>
  <si>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</si>
  <si>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</si>
  <si>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</si>
  <si>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</si>
  <si>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</si>
  <si>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</si>
  <si>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</si>
  <si>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</si>
  <si>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</si>
  <si>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</si>
  <si>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</si>
  <si>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</si>
  <si>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</si>
  <si>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</si>
  <si>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</si>
  <si>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</si>
  <si>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</si>
  <si>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</si>
  <si>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</si>
  <si>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</si>
  <si>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</si>
  <si>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</si>
  <si>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</si>
  <si>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</si>
  <si>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</si>
  <si>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</si>
  <si>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</si>
  <si>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</si>
  <si>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</si>
  <si>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</si>
  <si>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</si>
  <si>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</si>
  <si>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</si>
  <si>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</si>
  <si>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</si>
  <si>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</si>
  <si>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</si>
  <si>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</si>
  <si>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</si>
  <si>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</si>
  <si>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</si>
  <si>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</si>
  <si>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</si>
  <si>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</si>
  <si>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</si>
  <si>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</si>
  <si>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</si>
  <si>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</si>
  <si>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</si>
  <si>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</si>
  <si>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</si>
  <si>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</si>
  <si>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</si>
  <si>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</si>
  <si>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</si>
  <si>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</si>
  <si>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</si>
  <si>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</si>
  <si>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</si>
  <si>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</si>
  <si>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</si>
  <si>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</si>
  <si>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</si>
  <si>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</si>
  <si>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</si>
  <si>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</si>
  <si>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</si>
  <si>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</si>
  <si>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</si>
  <si>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</si>
  <si>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</si>
  <si>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</si>
  <si>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</si>
  <si>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</si>
  <si>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</si>
  <si>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</si>
  <si>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</si>
  <si>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</si>
  <si>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</si>
  <si>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</si>
  <si>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</si>
  <si>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</si>
  <si>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</si>
  <si>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</si>
  <si>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</si>
  <si>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</si>
  <si>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</si>
  <si>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</si>
  <si>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</si>
  <si>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</si>
  <si>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</si>
  <si>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</si>
  <si>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</si>
  <si>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</si>
  <si>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</si>
  <si>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</si>
  <si>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</si>
  <si>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</si>
  <si>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</si>
  <si>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</si>
  <si>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</si>
  <si>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</si>
  <si>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</si>
  <si>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</si>
  <si>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</si>
  <si>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</si>
  <si>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</si>
  <si>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</si>
  <si>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</si>
  <si>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</si>
  <si>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</si>
  <si>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</si>
  <si>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</si>
  <si>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</si>
  <si>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</si>
  <si>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</si>
  <si>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</si>
  <si>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</si>
  <si>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</si>
  <si>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</si>
  <si>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</si>
  <si>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</si>
  <si>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</si>
  <si>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</si>
  <si>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</si>
  <si>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</si>
  <si>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</si>
  <si>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</si>
  <si>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</si>
  <si>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</si>
  <si>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</si>
  <si>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</si>
  <si>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</si>
  <si>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</si>
  <si>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</si>
  <si>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</si>
  <si>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</si>
  <si>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</si>
  <si>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</si>
  <si>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</si>
  <si>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</si>
  <si>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</si>
  <si>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</si>
  <si>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</si>
  <si>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</si>
  <si>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</si>
  <si>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</si>
  <si>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</si>
  <si>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</si>
  <si>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</si>
  <si>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</si>
  <si>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</si>
  <si>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</si>
  <si>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</si>
  <si>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</si>
  <si>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</si>
  <si>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</si>
  <si>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</si>
  <si>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</si>
  <si>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</si>
  <si>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</si>
  <si>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</si>
  <si>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</si>
  <si>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</si>
  <si>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</si>
  <si>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</si>
  <si>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</si>
  <si>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</si>
  <si>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</si>
  <si>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</si>
  <si>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</si>
  <si>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</si>
  <si>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</si>
  <si>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</si>
  <si>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</si>
  <si>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</si>
  <si>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</si>
  <si>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</si>
  <si>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</si>
  <si>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</si>
  <si>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</si>
  <si>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</si>
  <si>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</si>
  <si>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</si>
  <si>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</si>
  <si>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</si>
  <si>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</si>
  <si>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</si>
  <si>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</si>
  <si>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</si>
  <si>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</si>
  <si>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</si>
  <si>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</si>
  <si>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</si>
  <si>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</si>
  <si>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</si>
  <si>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</si>
  <si>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</si>
  <si>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</si>
  <si>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</si>
  <si>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</si>
  <si>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</si>
  <si>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</si>
  <si>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</si>
  <si>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</si>
  <si>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</si>
  <si>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</si>
  <si>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</si>
  <si>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</si>
  <si>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</si>
  <si>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</si>
  <si>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</si>
  <si>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</si>
  <si>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</si>
  <si>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</si>
  <si>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</si>
  <si>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</si>
  <si>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</si>
  <si>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</si>
  <si>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</si>
  <si>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</si>
  <si>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</si>
  <si>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</si>
  <si>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</si>
  <si>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</si>
  <si>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</si>
  <si>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</si>
  <si>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</si>
  <si>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</si>
  <si>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</si>
  <si>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</si>
  <si>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</si>
  <si>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</si>
  <si>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</si>
  <si>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</si>
  <si>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</si>
  <si>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</si>
  <si>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</si>
  <si>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</si>
  <si>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</si>
  <si>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</si>
  <si>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</si>
  <si>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</si>
  <si>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</si>
  <si>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</si>
  <si>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</si>
  <si>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</si>
  <si>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</si>
  <si>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</si>
  <si>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</si>
  <si>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</si>
  <si>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</si>
  <si>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</si>
  <si>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</si>
  <si>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</si>
  <si>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</si>
  <si>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</si>
  <si>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</si>
  <si>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</si>
  <si>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</si>
  <si>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</si>
  <si>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</si>
  <si>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</si>
  <si>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</si>
  <si>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</si>
  <si>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</si>
  <si>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</si>
  <si>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</si>
  <si>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</si>
  <si>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</si>
  <si>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</si>
  <si>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</si>
  <si>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</si>
  <si>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</si>
  <si>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</si>
  <si>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</si>
  <si>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</si>
  <si>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</si>
  <si>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</si>
  <si>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</si>
  <si>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</si>
  <si>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</si>
  <si>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</si>
  <si>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</si>
  <si>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</si>
  <si>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</si>
  <si>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</si>
  <si>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</si>
  <si>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</si>
  <si>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</si>
  <si>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</si>
  <si>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</si>
  <si>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</si>
  <si>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</si>
  <si>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</si>
  <si>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</si>
  <si>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</si>
  <si>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</si>
  <si>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</si>
  <si>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</si>
  <si>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</si>
  <si>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</si>
  <si>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</si>
  <si>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</si>
  <si>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</si>
  <si>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</si>
  <si>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</si>
  <si>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</si>
  <si>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</si>
  <si>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</si>
  <si>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</si>
  <si>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</si>
  <si>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</si>
  <si>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</si>
  <si>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</si>
  <si>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</si>
  <si>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</si>
  <si>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</si>
  <si>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</si>
  <si>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</si>
  <si>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</si>
  <si>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</si>
  <si>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</si>
  <si>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</si>
  <si>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</si>
  <si>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</si>
  <si>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</si>
  <si>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</si>
  <si>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</si>
  <si>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</si>
  <si>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</si>
  <si>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</si>
  <si>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</si>
  <si>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</si>
  <si>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</si>
  <si>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</si>
  <si>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</si>
  <si>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</si>
  <si>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</si>
  <si>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</si>
  <si>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</si>
  <si>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</si>
  <si>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</si>
  <si>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</si>
  <si>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</si>
  <si>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</si>
  <si>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</si>
  <si>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</si>
  <si>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</si>
  <si>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</si>
  <si>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</si>
  <si>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</si>
  <si>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</si>
  <si>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</si>
  <si>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</si>
  <si>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</si>
  <si>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</si>
  <si>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</si>
  <si>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</si>
  <si>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</si>
  <si>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</si>
  <si>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</si>
  <si>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</si>
  <si>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</si>
  <si>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</si>
  <si>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</si>
  <si>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</si>
  <si>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</si>
  <si>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</si>
  <si>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</si>
  <si>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</si>
  <si>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</si>
  <si>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</si>
  <si>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</si>
  <si>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</si>
  <si>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</si>
  <si>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</si>
  <si>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</si>
  <si>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</si>
  <si>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</si>
  <si>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</si>
  <si>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</si>
  <si>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</si>
  <si>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</si>
  <si>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</si>
  <si>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</si>
  <si>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</si>
  <si>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</si>
  <si>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</si>
  <si>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</si>
  <si>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</si>
  <si>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</si>
  <si>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</si>
  <si>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</si>
  <si>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</si>
  <si>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</si>
  <si>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</si>
  <si>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</si>
  <si>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</si>
  <si>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</si>
  <si>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</si>
  <si>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</si>
  <si>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</si>
  <si>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</si>
  <si>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</si>
  <si>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</si>
  <si>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</si>
  <si>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</si>
  <si>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</si>
  <si>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</si>
  <si>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</si>
  <si>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</si>
  <si>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</si>
  <si>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</si>
  <si>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</si>
  <si>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</si>
  <si>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</si>
  <si>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</si>
  <si>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</si>
  <si>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</si>
  <si>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</si>
  <si>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</si>
  <si>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</si>
  <si>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</si>
  <si>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</si>
  <si>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</si>
  <si>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</si>
  <si>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</si>
  <si>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</si>
  <si>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</si>
  <si>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</si>
  <si>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</si>
  <si>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</si>
  <si>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</si>
  <si>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</si>
  <si>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</si>
  <si>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</si>
  <si>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</si>
  <si>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</si>
  <si>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</si>
  <si>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</si>
  <si>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</si>
  <si>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</si>
  <si>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</si>
  <si>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</si>
  <si>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</si>
  <si>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</si>
  <si>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</si>
  <si>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</si>
  <si>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</si>
  <si>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</si>
  <si>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</si>
  <si>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</si>
  <si>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</si>
  <si>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</si>
  <si>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</si>
  <si>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</si>
  <si>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</si>
  <si>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</si>
  <si>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</si>
  <si>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</si>
  <si>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</si>
  <si>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</si>
  <si>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</si>
  <si>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</si>
  <si>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</si>
  <si>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</si>
  <si>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</si>
  <si>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</si>
  <si>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</si>
  <si>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</si>
  <si>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</si>
  <si>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</si>
  <si>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</si>
  <si>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</si>
  <si>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</si>
  <si>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</si>
  <si>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</si>
  <si>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</si>
  <si>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</si>
  <si>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</si>
  <si>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</si>
  <si>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</si>
  <si>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</si>
  <si>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</si>
  <si>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</si>
  <si>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</si>
  <si>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</si>
  <si>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</si>
  <si>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</si>
  <si>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</si>
  <si>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</si>
  <si>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</si>
  <si>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</si>
  <si>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</si>
  <si>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</si>
  <si>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</si>
  <si>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</si>
  <si>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</si>
  <si>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</si>
  <si>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</si>
  <si>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</si>
  <si>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</si>
  <si>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</si>
  <si>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</si>
  <si>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</si>
  <si>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</si>
  <si>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</si>
  <si>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</si>
  <si>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</si>
  <si>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</si>
  <si>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</si>
  <si>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</si>
  <si>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</si>
  <si>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</si>
  <si>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</si>
  <si>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</si>
  <si>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</si>
  <si>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</si>
  <si>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</si>
  <si>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</si>
  <si>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</si>
  <si>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</si>
  <si>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</si>
  <si>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</si>
  <si>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</si>
  <si>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</si>
  <si>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</si>
  <si>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</si>
  <si>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</si>
  <si>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</si>
  <si>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</si>
  <si>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</si>
  <si>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</si>
  <si>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</si>
  <si>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</si>
  <si>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</si>
  <si>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</si>
  <si>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</si>
  <si>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</si>
  <si>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</si>
  <si>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</si>
  <si>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</si>
  <si>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</si>
  <si>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</si>
  <si>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</si>
  <si>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</si>
  <si>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</si>
  <si>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</si>
  <si>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</si>
  <si>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</si>
  <si>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</si>
  <si>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</si>
  <si>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</si>
  <si>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</si>
  <si>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</si>
  <si>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</si>
  <si>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</si>
  <si>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</si>
  <si>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</si>
  <si>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</si>
  <si>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</si>
  <si>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</si>
  <si>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</si>
  <si>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</si>
  <si>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</si>
  <si>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</si>
  <si>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</si>
  <si>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</si>
  <si>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</si>
  <si>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</si>
  <si>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</si>
  <si>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</si>
  <si>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</si>
  <si>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</si>
  <si>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</si>
  <si>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</si>
  <si>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</si>
  <si>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</si>
  <si>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</si>
  <si>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</si>
  <si>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</si>
  <si>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</si>
  <si>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</si>
  <si>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</si>
  <si>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</si>
  <si>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</si>
  <si>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</si>
  <si>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</si>
  <si>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</si>
  <si>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</si>
  <si>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</si>
  <si>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</si>
  <si>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</si>
  <si>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</si>
  <si>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</si>
  <si>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</si>
  <si>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</si>
  <si>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</si>
  <si>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</si>
  <si>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</si>
  <si>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</si>
  <si>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</si>
  <si>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</si>
  <si>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</si>
  <si>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</si>
  <si>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</si>
  <si>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</si>
  <si>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</si>
  <si>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</si>
  <si>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</si>
  <si>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</si>
  <si>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</si>
  <si>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</si>
  <si>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</si>
  <si>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</si>
  <si>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</si>
  <si>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</si>
  <si>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</si>
  <si>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</si>
  <si>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</si>
  <si>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</si>
  <si>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</si>
  <si>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</si>
  <si>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</si>
  <si>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</si>
  <si>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</si>
  <si>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</si>
  <si>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</si>
  <si>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</si>
  <si>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</si>
  <si>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</si>
  <si>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</si>
  <si>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</si>
  <si>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</si>
  <si>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</si>
  <si>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</si>
  <si>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</si>
  <si>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</si>
  <si>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</si>
  <si>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</si>
  <si>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</si>
  <si>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</si>
  <si>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</si>
  <si>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</si>
  <si>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</si>
  <si>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</si>
  <si>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</si>
  <si>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</si>
  <si>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</si>
  <si>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</si>
  <si>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</si>
  <si>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</si>
  <si>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</si>
  <si>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</si>
  <si>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</si>
  <si>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</si>
  <si>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</si>
  <si>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</si>
  <si>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</si>
  <si>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</si>
  <si>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</si>
  <si>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</si>
  <si>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</si>
  <si>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</si>
  <si>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</si>
  <si>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</si>
  <si>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</si>
  <si>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</si>
  <si>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</si>
  <si>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</si>
  <si>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</si>
  <si>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</si>
  <si>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</si>
  <si>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</si>
  <si>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</si>
  <si>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</si>
  <si>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</si>
  <si>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</si>
  <si>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</si>
  <si>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</si>
  <si>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</si>
  <si>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</si>
  <si>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</si>
  <si>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</si>
  <si>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</si>
  <si>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</si>
  <si>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</si>
  <si>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</si>
  <si>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</si>
  <si>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</si>
  <si>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</si>
  <si>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</si>
  <si>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</si>
  <si>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</si>
  <si>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</si>
  <si>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</si>
  <si>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</si>
  <si>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</si>
  <si>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</si>
  <si>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</si>
  <si>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</si>
  <si>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</si>
  <si>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</si>
  <si>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</si>
  <si>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</si>
  <si>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</si>
  <si>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</si>
  <si>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</si>
  <si>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</si>
  <si>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</si>
  <si>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</si>
  <si>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</si>
  <si>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</si>
  <si>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</si>
  <si>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</si>
  <si>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</si>
  <si>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</si>
  <si>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</si>
  <si>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</si>
  <si>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</si>
  <si>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</si>
  <si>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</si>
  <si>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</si>
  <si>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</si>
  <si>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</si>
  <si>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</si>
  <si>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</si>
  <si>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</si>
  <si>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</si>
  <si>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</si>
  <si>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</si>
  <si>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</si>
  <si>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</si>
  <si>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</si>
  <si>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</si>
  <si>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</si>
  <si>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</si>
  <si>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</si>
  <si>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</si>
  <si>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</si>
  <si>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</si>
  <si>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</si>
  <si>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</si>
  <si>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</si>
  <si>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</si>
  <si>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</si>
  <si>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</si>
  <si>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</si>
  <si>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</si>
  <si>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</si>
  <si>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</si>
  <si>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</si>
  <si>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</si>
  <si>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</si>
  <si>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</si>
  <si>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</si>
  <si>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</si>
  <si>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</si>
  <si>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</si>
  <si>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</si>
  <si>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</si>
  <si>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</si>
  <si>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</si>
  <si>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</si>
  <si>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</si>
  <si>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</si>
  <si>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</si>
  <si>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</si>
  <si>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</si>
  <si>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</si>
  <si>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</si>
  <si>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</si>
  <si>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</si>
  <si>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</si>
  <si>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</si>
  <si>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</si>
  <si>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</si>
  <si>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</si>
  <si>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</si>
  <si>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</si>
  <si>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</si>
  <si>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</si>
  <si>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</si>
  <si>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</si>
  <si>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</si>
  <si>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</si>
  <si>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</si>
  <si>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</si>
  <si>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</si>
  <si>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</si>
  <si>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</si>
  <si>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</si>
  <si>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</si>
  <si>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</si>
  <si>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</si>
  <si>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</si>
  <si>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</si>
  <si>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</si>
  <si>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</si>
  <si>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</si>
  <si>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</si>
  <si>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</si>
  <si>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</si>
  <si>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</si>
  <si>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</si>
  <si>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</si>
  <si>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</si>
  <si>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</si>
  <si>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</si>
  <si>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</si>
  <si>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</si>
  <si>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</si>
  <si>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</si>
  <si>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</si>
  <si>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</si>
  <si>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</si>
  <si>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</si>
  <si>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</si>
  <si>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</si>
  <si>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</si>
  <si>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</si>
  <si>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</si>
  <si>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</si>
  <si>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</si>
  <si>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</si>
  <si>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</si>
  <si>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</si>
  <si>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</si>
  <si>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</si>
  <si>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</si>
  <si>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</si>
  <si>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</si>
  <si>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</si>
  <si>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</si>
  <si>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</si>
  <si>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</si>
  <si>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</si>
  <si>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</si>
  <si>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</si>
  <si>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</si>
  <si>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</si>
  <si>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</si>
  <si>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</si>
  <si>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</si>
  <si>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</si>
  <si>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</si>
  <si>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</si>
  <si>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</si>
  <si>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</si>
  <si>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</si>
  <si>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</si>
  <si>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</si>
  <si>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</si>
  <si>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</si>
  <si>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</si>
  <si>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</si>
  <si>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</si>
  <si>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</si>
  <si>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</si>
  <si>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</si>
  <si>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</si>
  <si>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</si>
  <si>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</si>
  <si>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</si>
  <si>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</si>
  <si>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</si>
  <si>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</si>
  <si>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</si>
  <si>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</si>
  <si>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</si>
  <si>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</si>
  <si>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</si>
  <si>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</si>
  <si>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</si>
  <si>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</si>
  <si>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</si>
  <si>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</si>
  <si>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</si>
  <si>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</si>
  <si>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</si>
  <si>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</si>
  <si>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</si>
  <si>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</si>
  <si>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</si>
  <si>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</si>
  <si>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</si>
  <si>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</si>
  <si>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</si>
  <si>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</si>
  <si>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</si>
  <si>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</si>
  <si>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</si>
  <si>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</si>
  <si>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</si>
  <si>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</si>
  <si>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</si>
  <si>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</si>
  <si>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</si>
  <si>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</si>
  <si>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</si>
  <si>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</si>
  <si>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</si>
  <si>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</si>
  <si>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</si>
  <si>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</si>
  <si>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</si>
  <si>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</si>
  <si>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</si>
  <si>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</si>
  <si>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</si>
  <si>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</si>
  <si>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</si>
  <si>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</si>
  <si>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</si>
  <si>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</si>
  <si>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</si>
  <si>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</si>
  <si>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</si>
  <si>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</si>
  <si>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</si>
  <si>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</si>
  <si>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</si>
  <si>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</si>
  <si>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</si>
  <si>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</si>
  <si>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</si>
  <si>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</si>
  <si>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</si>
  <si>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</si>
  <si>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</si>
  <si>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</si>
  <si>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</si>
  <si>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</si>
  <si>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</si>
  <si>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</si>
  <si>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</si>
  <si>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</si>
  <si>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</si>
  <si>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</si>
  <si>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</si>
  <si>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</si>
  <si>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</si>
  <si>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</si>
  <si>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</si>
  <si>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</si>
  <si>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</si>
  <si>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</si>
  <si>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</si>
  <si>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</si>
  <si>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</si>
  <si>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</si>
  <si>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</si>
  <si>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</si>
  <si>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</si>
  <si>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</si>
  <si>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</si>
  <si>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</si>
  <si>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</si>
  <si>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</si>
  <si>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</si>
  <si>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</si>
  <si>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</si>
  <si>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</si>
  <si>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</si>
  <si>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</si>
  <si>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</si>
  <si>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</si>
  <si>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</si>
  <si>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</si>
  <si>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</si>
  <si>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</si>
  <si>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</si>
  <si>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</si>
  <si>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</si>
  <si>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</si>
  <si>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</si>
  <si>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</si>
  <si>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</si>
  <si>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</si>
  <si>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</si>
  <si>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</si>
  <si>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</si>
  <si>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</si>
  <si>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</si>
  <si>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</si>
  <si>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</si>
  <si>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</si>
  <si>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</si>
  <si>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</si>
  <si>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</si>
  <si>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</si>
  <si>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</si>
  <si>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</si>
  <si>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</si>
  <si>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</si>
  <si>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</si>
  <si>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</si>
  <si>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</si>
  <si>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</si>
  <si>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</si>
  <si>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</si>
  <si>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</si>
  <si>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</si>
  <si>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</si>
  <si>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</si>
  <si>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</si>
  <si>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</si>
  <si>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</si>
  <si>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</si>
  <si>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</si>
  <si>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</si>
  <si>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</si>
  <si>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</si>
  <si>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</si>
  <si>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</si>
  <si>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</si>
  <si>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</si>
  <si>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</si>
  <si>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</si>
  <si>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</si>
  <si>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</si>
  <si>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</si>
  <si>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</si>
  <si>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</si>
  <si>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</si>
  <si>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</si>
  <si>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</si>
  <si>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</si>
  <si>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</si>
  <si>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</si>
  <si>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</si>
  <si>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</si>
  <si>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</si>
  <si>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</si>
  <si>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</si>
  <si>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</si>
  <si>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</si>
  <si>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</si>
  <si>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</si>
  <si>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</si>
  <si>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</si>
  <si>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</si>
  <si>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</si>
  <si>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</si>
  <si>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</si>
  <si>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</si>
  <si>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</si>
  <si>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</si>
  <si>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</si>
  <si>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</si>
  <si>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</si>
  <si>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</si>
  <si>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</si>
  <si>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</si>
  <si>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</si>
  <si>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</si>
  <si>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</si>
  <si>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</si>
  <si>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</si>
  <si>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</si>
  <si>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</si>
  <si>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</si>
  <si>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</si>
  <si>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</si>
  <si>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</si>
  <si>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</si>
  <si>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</si>
  <si>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</si>
  <si>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</si>
  <si>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</si>
  <si>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</si>
  <si>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</si>
  <si>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</si>
  <si>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</si>
  <si>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</si>
  <si>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</si>
  <si>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</si>
  <si>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</si>
  <si>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</si>
  <si>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</si>
  <si>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</si>
  <si>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</si>
  <si>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</si>
  <si>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</si>
  <si>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</si>
  <si>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</si>
  <si>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</si>
  <si>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</si>
  <si>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</si>
  <si>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</si>
  <si>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</si>
  <si>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</si>
  <si>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</si>
  <si>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</si>
  <si>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</si>
  <si>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</si>
  <si>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</si>
  <si>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</si>
  <si>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</si>
  <si>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</si>
  <si>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</si>
  <si>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</si>
  <si>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</si>
  <si>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</si>
  <si>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</si>
  <si>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</si>
  <si>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</si>
  <si>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</si>
  <si>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</si>
  <si>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</si>
  <si>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</si>
  <si>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</si>
  <si>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</si>
  <si>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</si>
  <si>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</si>
  <si>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</si>
  <si>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</si>
  <si>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</si>
  <si>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</si>
  <si>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</si>
  <si>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</si>
  <si>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</si>
  <si>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</si>
  <si>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</si>
  <si>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</si>
  <si>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</si>
  <si>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</si>
  <si>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</si>
  <si>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</si>
  <si>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</si>
  <si>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</si>
  <si>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</si>
  <si>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</si>
  <si>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</si>
  <si>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</si>
  <si>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</si>
  <si>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</si>
  <si>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</si>
  <si>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</si>
  <si>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</si>
  <si>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No. 2021-23-10000744</t>
  </si>
  <si>
    <t xml:space="preserve">			Prestar los servicios de educación inial en el marco de la atención integral en centros de desarrollo Infantil -CDI, de conformidad con el manual operativo de la modalidad institucional, el lineamiento técnico para la atención de la primera infancia y las directrices establecidas por el ICBF, en armonía con la política de Estado para el desarrollo Integral de la primera infancia de cero a siempre.							</t>
  </si>
  <si>
    <t>23/2018/306</t>
  </si>
  <si>
    <t>23/2017/392</t>
  </si>
  <si>
    <t>prestar el servicio de educación inicial en el marco de la atención integral niñas y niños menores de 5 años, o hasta su ingreso al grado transición, de conformidad con los manuales operativos de las modalidades y las directrices establecidas por el ICBF, en armonia con la política de estado para el desarrollo integral de la primera infancia de cero a siempre en el servicio de centros de desarrollo infantil</t>
  </si>
  <si>
    <t>23/2019/129</t>
  </si>
  <si>
    <t>NO</t>
  </si>
  <si>
    <t>Prestar el servicio centro de desarrollo infantil -CDI- de conformidad con el manual operativo de la modalidad institucioal y las directrices establecidas por el ICBF, en armonia con la política de Estado para el desarrollo integral de la primera infancia de Cero a Siempre.</t>
  </si>
  <si>
    <t>Juan Esteban López Gómez</t>
  </si>
  <si>
    <t>tv 8 No. 10-73  Cereté -Códoba</t>
  </si>
  <si>
    <t>7746675</t>
  </si>
  <si>
    <t>Cereté- Córdoba</t>
  </si>
  <si>
    <t>lilegrando@gmail.com</t>
  </si>
  <si>
    <t>23/0551/2016</t>
  </si>
  <si>
    <t>23/0553/2016</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</si>
  <si>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ceontros de desarrollo infantil.</t>
  </si>
  <si>
    <t>23/0554/2016</t>
  </si>
  <si>
    <t>Asociación de Padres -Liceo León de Greiff</t>
  </si>
  <si>
    <t>N.A</t>
  </si>
  <si>
    <t>Prestación del Servicio Educativo en los niveles de maternal, prejardin, jardin y transción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</si>
</sst>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6" fontId="3" fillId="3" borderId="1"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G99" zoomScale="120" zoomScaleNormal="120" zoomScaleSheetLayoutView="40" zoomScalePageLayoutView="40" workbookViewId="0">
      <selection activeCell="O19" sqref="O19"/>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2653</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2676</v>
      </c>
      <c r="D15" s="35"/>
      <c r="E15" s="35"/>
      <c r="F15" s="5"/>
      <c r="G15" s="32" t="s">
        <v>1168</v>
      </c>
      <c r="H15" s="103" t="s">
        <v>220</v>
      </c>
      <c r="I15" s="32" t="s">
        <v>2624</v>
      </c>
      <c r="J15" s="108" t="s">
        <v>2626</v>
      </c>
      <c r="L15" s="209" t="s">
        <v>8</v>
      </c>
      <c r="M15" s="209"/>
      <c r="N15" s="127" t="s">
        <v>2663</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c r="A20" s="9"/>
      <c r="B20" s="109">
        <v>900004857</v>
      </c>
      <c r="C20" s="5"/>
      <c r="D20" s="73"/>
      <c r="E20" s="5"/>
      <c r="F20" s="5"/>
      <c r="G20" s="5"/>
      <c r="H20" s="186"/>
      <c r="I20" s="148" t="s">
        <v>220</v>
      </c>
      <c r="J20" s="149" t="s">
        <v>494</v>
      </c>
      <c r="K20" s="150">
        <v>1215759080</v>
      </c>
      <c r="L20" s="151"/>
      <c r="M20" s="151">
        <v>44561</v>
      </c>
      <c r="N20" s="134">
        <f>+(M20-L20)/30</f>
        <v>1485.3666666666666</v>
      </c>
      <c r="O20" s="137"/>
      <c r="U20" s="133"/>
      <c r="V20" s="105">
        <f ca="1">NOW()</f>
        <v>44194.442766898152</v>
      </c>
      <c r="W20" s="105">
        <f ca="1">NOW()</f>
        <v>44194.442766898152</v>
      </c>
    </row>
    <row r="21" spans="1:23" ht="30" customHeight="1" outlineLevel="1">
      <c r="A21" s="9"/>
      <c r="B21" s="71"/>
      <c r="C21" s="5"/>
      <c r="D21" s="5"/>
      <c r="E21" s="5"/>
      <c r="F21" s="5"/>
      <c r="G21" s="5"/>
      <c r="H21" s="70"/>
      <c r="I21" s="148"/>
      <c r="J21" s="149"/>
      <c r="K21" s="150"/>
      <c r="L21" s="151"/>
      <c r="M21" s="151"/>
      <c r="N21" s="134">
        <f t="shared" ref="N21:N35" si="0">+(M21-L21)/30</f>
        <v>0</v>
      </c>
      <c r="O21" s="138"/>
    </row>
    <row r="22" spans="1:23" ht="30" customHeight="1" outlineLevel="1">
      <c r="A22" s="9"/>
      <c r="B22" s="71"/>
      <c r="C22" s="5"/>
      <c r="D22" s="5"/>
      <c r="E22" s="5"/>
      <c r="F22" s="5"/>
      <c r="G22" s="5"/>
      <c r="H22" s="70"/>
      <c r="I22" s="148"/>
      <c r="J22" s="149"/>
      <c r="K22" s="150"/>
      <c r="L22" s="151"/>
      <c r="M22" s="151"/>
      <c r="N22" s="135">
        <f t="shared" ref="N22:N33" si="1">+(M22-L22)/30</f>
        <v>0</v>
      </c>
      <c r="O22" s="138"/>
    </row>
    <row r="23" spans="1:23" ht="30" customHeight="1" outlineLevel="1">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c r="A24" s="9"/>
      <c r="B24" s="101"/>
      <c r="C24" s="21"/>
      <c r="D24" s="21"/>
      <c r="E24" s="21"/>
      <c r="F24" s="5"/>
      <c r="G24" s="5"/>
      <c r="H24" s="70"/>
      <c r="I24" s="148"/>
      <c r="J24" s="149"/>
      <c r="K24" s="150"/>
      <c r="L24" s="151"/>
      <c r="M24" s="151"/>
      <c r="N24" s="135">
        <f t="shared" si="1"/>
        <v>0</v>
      </c>
      <c r="O24" s="138"/>
    </row>
    <row r="25" spans="1:23" ht="30" customHeight="1" outlineLevel="1">
      <c r="A25" s="9"/>
      <c r="B25" s="101"/>
      <c r="C25" s="21"/>
      <c r="D25" s="21"/>
      <c r="E25" s="21"/>
      <c r="F25" s="5"/>
      <c r="G25" s="5"/>
      <c r="H25" s="70"/>
      <c r="I25" s="148"/>
      <c r="J25" s="149"/>
      <c r="K25" s="150"/>
      <c r="L25" s="151"/>
      <c r="M25" s="151"/>
      <c r="N25" s="135">
        <f t="shared" si="1"/>
        <v>0</v>
      </c>
      <c r="O25" s="138"/>
    </row>
    <row r="26" spans="1:23" ht="30" customHeight="1" outlineLevel="1">
      <c r="A26" s="9"/>
      <c r="B26" s="101"/>
      <c r="C26" s="21"/>
      <c r="D26" s="21"/>
      <c r="E26" s="21"/>
      <c r="F26" s="5"/>
      <c r="G26" s="5"/>
      <c r="H26" s="70"/>
      <c r="I26" s="148"/>
      <c r="J26" s="149"/>
      <c r="K26" s="150"/>
      <c r="L26" s="151"/>
      <c r="M26" s="151"/>
      <c r="N26" s="135">
        <f t="shared" si="1"/>
        <v>0</v>
      </c>
      <c r="O26" s="138"/>
    </row>
    <row r="27" spans="1:23" ht="30" customHeight="1" outlineLevel="1">
      <c r="A27" s="9"/>
      <c r="B27" s="101"/>
      <c r="C27" s="21"/>
      <c r="D27" s="21"/>
      <c r="E27" s="21"/>
      <c r="F27" s="5"/>
      <c r="G27" s="5"/>
      <c r="H27" s="70"/>
      <c r="I27" s="148"/>
      <c r="J27" s="149"/>
      <c r="K27" s="150"/>
      <c r="L27" s="151"/>
      <c r="M27" s="151"/>
      <c r="N27" s="135">
        <f t="shared" si="1"/>
        <v>0</v>
      </c>
      <c r="O27" s="138"/>
    </row>
    <row r="28" spans="1:23" ht="30" customHeight="1" outlineLevel="1">
      <c r="A28" s="9"/>
      <c r="B28" s="101"/>
      <c r="C28" s="21"/>
      <c r="D28" s="21"/>
      <c r="E28" s="21"/>
      <c r="F28" s="5"/>
      <c r="G28" s="5"/>
      <c r="H28" s="70"/>
      <c r="I28" s="148"/>
      <c r="J28" s="149"/>
      <c r="K28" s="150"/>
      <c r="L28" s="151"/>
      <c r="M28" s="151"/>
      <c r="N28" s="135">
        <f t="shared" si="1"/>
        <v>0</v>
      </c>
      <c r="O28" s="138"/>
    </row>
    <row r="29" spans="1:23" ht="30" customHeight="1" outlineLevel="1">
      <c r="A29" s="9"/>
      <c r="B29" s="71"/>
      <c r="C29" s="5"/>
      <c r="D29" s="5"/>
      <c r="E29" s="5"/>
      <c r="F29" s="5"/>
      <c r="G29" s="5"/>
      <c r="H29" s="70"/>
      <c r="I29" s="148"/>
      <c r="J29" s="149"/>
      <c r="K29" s="150"/>
      <c r="L29" s="151"/>
      <c r="M29" s="151"/>
      <c r="N29" s="135">
        <f t="shared" si="1"/>
        <v>0</v>
      </c>
      <c r="O29" s="138"/>
    </row>
    <row r="30" spans="1:23" ht="30" customHeight="1" outlineLevel="1">
      <c r="A30" s="9"/>
      <c r="B30" s="71"/>
      <c r="C30" s="5"/>
      <c r="D30" s="5"/>
      <c r="E30" s="5"/>
      <c r="F30" s="5"/>
      <c r="G30" s="5"/>
      <c r="H30" s="70"/>
      <c r="I30" s="148"/>
      <c r="J30" s="149"/>
      <c r="K30" s="150"/>
      <c r="L30" s="151"/>
      <c r="M30" s="151"/>
      <c r="N30" s="135">
        <f t="shared" si="1"/>
        <v>0</v>
      </c>
      <c r="O30" s="138"/>
    </row>
    <row r="31" spans="1:23" ht="30" customHeight="1" outlineLevel="1">
      <c r="A31" s="9"/>
      <c r="B31" s="71"/>
      <c r="C31" s="5"/>
      <c r="D31" s="5"/>
      <c r="E31" s="5"/>
      <c r="F31" s="5"/>
      <c r="G31" s="5"/>
      <c r="H31" s="70"/>
      <c r="I31" s="148"/>
      <c r="J31" s="149"/>
      <c r="K31" s="150"/>
      <c r="L31" s="151"/>
      <c r="M31" s="151"/>
      <c r="N31" s="135">
        <f t="shared" si="1"/>
        <v>0</v>
      </c>
      <c r="O31" s="138"/>
    </row>
    <row r="32" spans="1:23" ht="30" customHeight="1" outlineLevel="1">
      <c r="A32" s="9"/>
      <c r="B32" s="71"/>
      <c r="C32" s="5"/>
      <c r="D32" s="5"/>
      <c r="E32" s="5"/>
      <c r="F32" s="5"/>
      <c r="G32" s="5"/>
      <c r="H32" s="70"/>
      <c r="I32" s="148"/>
      <c r="J32" s="149"/>
      <c r="K32" s="150"/>
      <c r="L32" s="151"/>
      <c r="M32" s="151"/>
      <c r="N32" s="135">
        <f t="shared" si="1"/>
        <v>0</v>
      </c>
      <c r="O32" s="138"/>
    </row>
    <row r="33" spans="1:16" ht="30" customHeight="1" outlineLevel="1">
      <c r="A33" s="9"/>
      <c r="B33" s="71"/>
      <c r="C33" s="5"/>
      <c r="D33" s="5"/>
      <c r="E33" s="5"/>
      <c r="F33" s="5"/>
      <c r="G33" s="5"/>
      <c r="H33" s="70"/>
      <c r="I33" s="148"/>
      <c r="J33" s="149"/>
      <c r="K33" s="150"/>
      <c r="L33" s="151"/>
      <c r="M33" s="151"/>
      <c r="N33" s="135">
        <f t="shared" si="1"/>
        <v>0</v>
      </c>
      <c r="O33" s="138"/>
    </row>
    <row r="34" spans="1:16" ht="30" customHeight="1" outlineLevel="1">
      <c r="A34" s="9"/>
      <c r="B34" s="71"/>
      <c r="C34" s="5"/>
      <c r="D34" s="5"/>
      <c r="E34" s="5"/>
      <c r="F34" s="5"/>
      <c r="G34" s="5"/>
      <c r="H34" s="70"/>
      <c r="I34" s="148"/>
      <c r="J34" s="149"/>
      <c r="K34" s="150"/>
      <c r="L34" s="151"/>
      <c r="M34" s="151"/>
      <c r="N34" s="135">
        <f t="shared" si="0"/>
        <v>0</v>
      </c>
      <c r="O34" s="138"/>
    </row>
    <row r="35" spans="1:16" ht="30" customHeight="1" outlineLevel="1">
      <c r="A35" s="9"/>
      <c r="B35" s="71"/>
      <c r="C35" s="5"/>
      <c r="D35" s="5"/>
      <c r="E35" s="5"/>
      <c r="F35" s="5"/>
      <c r="G35" s="5"/>
      <c r="H35" s="70"/>
      <c r="I35" s="148"/>
      <c r="J35" s="149"/>
      <c r="K35" s="150"/>
      <c r="L35" s="151"/>
      <c r="M35" s="151"/>
      <c r="N35" s="135">
        <f t="shared" si="0"/>
        <v>0</v>
      </c>
      <c r="O35" s="138"/>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8"/>
      <c r="I37" s="129"/>
      <c r="J37" s="129"/>
      <c r="K37" s="129"/>
      <c r="L37" s="129"/>
      <c r="M37" s="129"/>
      <c r="N37" s="129"/>
      <c r="O37" s="130"/>
    </row>
    <row r="38" spans="1:16" ht="21" customHeight="1">
      <c r="A38" s="9"/>
      <c r="B38" s="178" t="str">
        <f>VLOOKUP(B20,EAS!A2:B1439,2,0)</f>
        <v>FUNDACION EDUCATIVA ANA CARMELA GOMEZ DE LOPEZ</v>
      </c>
      <c r="C38" s="178"/>
      <c r="D38" s="178"/>
      <c r="E38" s="178"/>
      <c r="F38" s="178"/>
      <c r="G38" s="5"/>
      <c r="H38" s="131"/>
      <c r="I38" s="190" t="s">
        <v>7</v>
      </c>
      <c r="J38" s="190"/>
      <c r="K38" s="190"/>
      <c r="L38" s="190"/>
      <c r="M38" s="190"/>
      <c r="N38" s="190"/>
      <c r="O38" s="132"/>
    </row>
    <row r="39" spans="1:16" ht="43" customHeight="1" thickBot="1">
      <c r="A39" s="10"/>
      <c r="B39" s="11"/>
      <c r="C39" s="11"/>
      <c r="D39" s="11"/>
      <c r="E39" s="11"/>
      <c r="F39" s="11"/>
      <c r="G39" s="11"/>
      <c r="H39" s="10"/>
      <c r="I39" s="222" t="s">
        <v>2677</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2654</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2">
        <v>1</v>
      </c>
      <c r="B48" s="111" t="s">
        <v>2664</v>
      </c>
      <c r="C48" s="112" t="s">
        <v>31</v>
      </c>
      <c r="D48" s="110" t="s">
        <v>2679</v>
      </c>
      <c r="E48" s="144">
        <v>43076</v>
      </c>
      <c r="F48" s="144">
        <v>43404</v>
      </c>
      <c r="G48" s="159">
        <f>IF(AND(E48&lt;&gt;"",F48&lt;&gt;""),((F48-E48)/30),"")</f>
        <v>10.933333333333334</v>
      </c>
      <c r="H48" s="121" t="s">
        <v>2680</v>
      </c>
      <c r="I48" s="113" t="s">
        <v>220</v>
      </c>
      <c r="J48" s="113" t="s">
        <v>494</v>
      </c>
      <c r="K48" s="176">
        <v>2142630064</v>
      </c>
      <c r="L48" s="114" t="s">
        <v>1148</v>
      </c>
      <c r="M48" s="116">
        <v>1</v>
      </c>
      <c r="N48" s="114" t="s">
        <v>27</v>
      </c>
      <c r="O48" s="114" t="s">
        <v>26</v>
      </c>
      <c r="P48" s="78"/>
    </row>
    <row r="49" spans="1:16" s="6" customFormat="1" ht="24.75" customHeight="1">
      <c r="A49" s="142">
        <v>2</v>
      </c>
      <c r="B49" s="121" t="s">
        <v>2664</v>
      </c>
      <c r="C49" s="112" t="s">
        <v>31</v>
      </c>
      <c r="D49" s="120" t="s">
        <v>2678</v>
      </c>
      <c r="E49" s="144">
        <v>43405</v>
      </c>
      <c r="F49" s="144">
        <v>43434</v>
      </c>
      <c r="G49" s="159">
        <f t="shared" ref="G49:G50" si="2">IF(AND(E49&lt;&gt;"",F49&lt;&gt;""),((F49-E49)/30),"")</f>
        <v>0.96666666666666667</v>
      </c>
      <c r="H49" s="121" t="s">
        <v>2680</v>
      </c>
      <c r="I49" s="113" t="s">
        <v>220</v>
      </c>
      <c r="J49" s="113" t="s">
        <v>494</v>
      </c>
      <c r="K49" s="115">
        <v>224089539</v>
      </c>
      <c r="L49" s="114" t="s">
        <v>1148</v>
      </c>
      <c r="M49" s="116">
        <v>1</v>
      </c>
      <c r="N49" s="114" t="s">
        <v>27</v>
      </c>
      <c r="O49" s="114" t="s">
        <v>26</v>
      </c>
      <c r="P49" s="78"/>
    </row>
    <row r="50" spans="1:16" s="6" customFormat="1" ht="24.75" customHeight="1">
      <c r="A50" s="142">
        <v>3</v>
      </c>
      <c r="B50" s="111" t="s">
        <v>2664</v>
      </c>
      <c r="C50" s="112" t="s">
        <v>31</v>
      </c>
      <c r="D50" s="110" t="s">
        <v>2681</v>
      </c>
      <c r="E50" s="144">
        <v>43486</v>
      </c>
      <c r="F50" s="144">
        <v>43822</v>
      </c>
      <c r="G50" s="159">
        <f t="shared" si="2"/>
        <v>11.2</v>
      </c>
      <c r="H50" s="118" t="s">
        <v>2683</v>
      </c>
      <c r="I50" s="113" t="s">
        <v>220</v>
      </c>
      <c r="J50" s="113" t="s">
        <v>494</v>
      </c>
      <c r="K50" s="115">
        <v>2479475302</v>
      </c>
      <c r="L50" s="114" t="s">
        <v>1148</v>
      </c>
      <c r="M50" s="116">
        <v>1</v>
      </c>
      <c r="N50" s="114" t="s">
        <v>27</v>
      </c>
      <c r="O50" s="114" t="s">
        <v>2682</v>
      </c>
      <c r="P50" s="78"/>
    </row>
    <row r="51" spans="1:16" s="6" customFormat="1" ht="24.75" customHeight="1" outlineLevel="1">
      <c r="A51" s="142">
        <v>4</v>
      </c>
      <c r="B51" s="111" t="s">
        <v>2664</v>
      </c>
      <c r="C51" s="112" t="s">
        <v>31</v>
      </c>
      <c r="D51" s="110" t="s">
        <v>2689</v>
      </c>
      <c r="E51" s="144">
        <v>42720</v>
      </c>
      <c r="F51" s="144">
        <v>43085</v>
      </c>
      <c r="G51" s="159">
        <f t="shared" ref="G51:G107" si="3">IF(AND(E51&lt;&gt;"",F51&lt;&gt;""),((F51-E51)/30),"")</f>
        <v>12.166666666666666</v>
      </c>
      <c r="H51" s="121" t="s">
        <v>2691</v>
      </c>
      <c r="I51" s="113" t="s">
        <v>220</v>
      </c>
      <c r="J51" s="113" t="s">
        <v>499</v>
      </c>
      <c r="K51" s="115">
        <v>3793671902</v>
      </c>
      <c r="L51" s="114" t="s">
        <v>1148</v>
      </c>
      <c r="M51" s="116">
        <v>1</v>
      </c>
      <c r="N51" s="123" t="s">
        <v>27</v>
      </c>
      <c r="O51" s="123" t="s">
        <v>2682</v>
      </c>
      <c r="P51" s="78"/>
    </row>
    <row r="52" spans="1:16" s="7" customFormat="1" ht="24.75" customHeight="1" outlineLevel="1">
      <c r="A52" s="143">
        <v>5</v>
      </c>
      <c r="B52" s="111" t="s">
        <v>2664</v>
      </c>
      <c r="C52" s="112" t="s">
        <v>31</v>
      </c>
      <c r="D52" s="120" t="s">
        <v>2689</v>
      </c>
      <c r="E52" s="144">
        <v>42720</v>
      </c>
      <c r="F52" s="144">
        <v>43085</v>
      </c>
      <c r="G52" s="159">
        <f t="shared" si="3"/>
        <v>12.166666666666666</v>
      </c>
      <c r="H52" s="121" t="s">
        <v>2691</v>
      </c>
      <c r="I52" s="113" t="s">
        <v>220</v>
      </c>
      <c r="J52" s="113" t="s">
        <v>501</v>
      </c>
      <c r="K52" s="122">
        <v>3793671902</v>
      </c>
      <c r="L52" s="114" t="s">
        <v>1148</v>
      </c>
      <c r="M52" s="116">
        <v>1</v>
      </c>
      <c r="N52" s="123" t="s">
        <v>27</v>
      </c>
      <c r="O52" s="123" t="s">
        <v>2682</v>
      </c>
      <c r="P52" s="79"/>
    </row>
    <row r="53" spans="1:16" s="7" customFormat="1" ht="24.75" customHeight="1" outlineLevel="1">
      <c r="A53" s="143">
        <v>6</v>
      </c>
      <c r="B53" s="111" t="s">
        <v>2664</v>
      </c>
      <c r="C53" s="112" t="s">
        <v>31</v>
      </c>
      <c r="D53" s="120" t="s">
        <v>2689</v>
      </c>
      <c r="E53" s="144">
        <v>42720</v>
      </c>
      <c r="F53" s="144">
        <v>43085</v>
      </c>
      <c r="G53" s="159">
        <f t="shared" si="3"/>
        <v>12.166666666666666</v>
      </c>
      <c r="H53" s="121" t="s">
        <v>2691</v>
      </c>
      <c r="I53" s="113" t="s">
        <v>220</v>
      </c>
      <c r="J53" s="113" t="s">
        <v>510</v>
      </c>
      <c r="K53" s="122">
        <v>3793671902</v>
      </c>
      <c r="L53" s="114" t="s">
        <v>1148</v>
      </c>
      <c r="M53" s="116">
        <v>1</v>
      </c>
      <c r="N53" s="123" t="s">
        <v>27</v>
      </c>
      <c r="O53" s="123" t="s">
        <v>2682</v>
      </c>
      <c r="P53" s="79"/>
    </row>
    <row r="54" spans="1:16" s="7" customFormat="1" ht="24.75" customHeight="1" outlineLevel="1">
      <c r="A54" s="143">
        <v>7</v>
      </c>
      <c r="B54" s="121" t="s">
        <v>2664</v>
      </c>
      <c r="C54" s="112" t="s">
        <v>31</v>
      </c>
      <c r="D54" s="120" t="s">
        <v>2689</v>
      </c>
      <c r="E54" s="144">
        <v>42720</v>
      </c>
      <c r="F54" s="144">
        <v>43085</v>
      </c>
      <c r="G54" s="159">
        <f t="shared" si="3"/>
        <v>12.166666666666666</v>
      </c>
      <c r="H54" s="121" t="s">
        <v>2691</v>
      </c>
      <c r="I54" s="113" t="s">
        <v>220</v>
      </c>
      <c r="J54" s="113" t="s">
        <v>506</v>
      </c>
      <c r="K54" s="122">
        <v>3793671902</v>
      </c>
      <c r="L54" s="114" t="s">
        <v>1148</v>
      </c>
      <c r="M54" s="116">
        <v>1</v>
      </c>
      <c r="N54" s="123" t="s">
        <v>27</v>
      </c>
      <c r="O54" s="123" t="s">
        <v>2682</v>
      </c>
      <c r="P54" s="79"/>
    </row>
    <row r="55" spans="1:16" s="7" customFormat="1" ht="24.75" customHeight="1" outlineLevel="1">
      <c r="A55" s="143">
        <v>8</v>
      </c>
      <c r="B55" s="121" t="s">
        <v>2664</v>
      </c>
      <c r="C55" s="112" t="s">
        <v>31</v>
      </c>
      <c r="D55" s="120" t="s">
        <v>2689</v>
      </c>
      <c r="E55" s="144">
        <v>42720</v>
      </c>
      <c r="F55" s="144">
        <v>43085</v>
      </c>
      <c r="G55" s="159">
        <f t="shared" si="3"/>
        <v>12.166666666666666</v>
      </c>
      <c r="H55" s="121" t="s">
        <v>2691</v>
      </c>
      <c r="I55" s="113" t="s">
        <v>220</v>
      </c>
      <c r="J55" s="113" t="s">
        <v>509</v>
      </c>
      <c r="K55" s="122">
        <v>3793671902</v>
      </c>
      <c r="L55" s="114" t="s">
        <v>1148</v>
      </c>
      <c r="M55" s="116">
        <v>1</v>
      </c>
      <c r="N55" s="123" t="s">
        <v>27</v>
      </c>
      <c r="O55" s="123" t="s">
        <v>2682</v>
      </c>
      <c r="P55" s="79"/>
    </row>
    <row r="56" spans="1:16" s="7" customFormat="1" ht="24.75" customHeight="1" outlineLevel="1">
      <c r="A56" s="143">
        <v>9</v>
      </c>
      <c r="B56" s="121" t="s">
        <v>2664</v>
      </c>
      <c r="C56" s="112" t="s">
        <v>31</v>
      </c>
      <c r="D56" s="120" t="s">
        <v>2690</v>
      </c>
      <c r="E56" s="144">
        <v>42720</v>
      </c>
      <c r="F56" s="144">
        <v>43085</v>
      </c>
      <c r="G56" s="159">
        <f t="shared" si="3"/>
        <v>12.166666666666666</v>
      </c>
      <c r="H56" s="121" t="s">
        <v>2691</v>
      </c>
      <c r="I56" s="113" t="s">
        <v>220</v>
      </c>
      <c r="J56" s="113" t="s">
        <v>487</v>
      </c>
      <c r="K56" s="117">
        <v>1530267813</v>
      </c>
      <c r="L56" s="114" t="s">
        <v>1148</v>
      </c>
      <c r="M56" s="116">
        <v>1</v>
      </c>
      <c r="N56" s="114" t="s">
        <v>27</v>
      </c>
      <c r="O56" s="114" t="s">
        <v>2682</v>
      </c>
      <c r="P56" s="79"/>
    </row>
    <row r="57" spans="1:16" s="7" customFormat="1" ht="24.75" customHeight="1" outlineLevel="1">
      <c r="A57" s="143">
        <v>10</v>
      </c>
      <c r="B57" s="121" t="s">
        <v>2664</v>
      </c>
      <c r="C57" s="65" t="s">
        <v>31</v>
      </c>
      <c r="D57" s="120" t="s">
        <v>2692</v>
      </c>
      <c r="E57" s="144">
        <v>42720</v>
      </c>
      <c r="F57" s="144">
        <v>43085</v>
      </c>
      <c r="G57" s="159">
        <f t="shared" si="3"/>
        <v>12.166666666666666</v>
      </c>
      <c r="H57" s="121" t="s">
        <v>2691</v>
      </c>
      <c r="I57" s="63" t="s">
        <v>220</v>
      </c>
      <c r="J57" s="63" t="s">
        <v>490</v>
      </c>
      <c r="K57" s="66">
        <v>1623632765</v>
      </c>
      <c r="L57" s="123" t="s">
        <v>1148</v>
      </c>
      <c r="M57" s="116">
        <v>1</v>
      </c>
      <c r="N57" s="65" t="s">
        <v>27</v>
      </c>
      <c r="O57" s="65" t="s">
        <v>2682</v>
      </c>
      <c r="P57" s="79"/>
    </row>
    <row r="58" spans="1:16" s="7" customFormat="1" ht="24.75" customHeight="1" outlineLevel="1">
      <c r="A58" s="143">
        <v>11</v>
      </c>
      <c r="B58" s="121" t="s">
        <v>2664</v>
      </c>
      <c r="C58" s="65" t="s">
        <v>31</v>
      </c>
      <c r="D58" s="120" t="s">
        <v>2692</v>
      </c>
      <c r="E58" s="144">
        <v>42720</v>
      </c>
      <c r="F58" s="144">
        <v>43085</v>
      </c>
      <c r="G58" s="159">
        <f t="shared" si="3"/>
        <v>12.166666666666666</v>
      </c>
      <c r="H58" s="121" t="s">
        <v>2691</v>
      </c>
      <c r="I58" s="63" t="s">
        <v>220</v>
      </c>
      <c r="J58" s="63" t="s">
        <v>512</v>
      </c>
      <c r="K58" s="122">
        <v>1623632765</v>
      </c>
      <c r="L58" s="123" t="s">
        <v>1148</v>
      </c>
      <c r="M58" s="116">
        <v>1</v>
      </c>
      <c r="N58" s="65" t="s">
        <v>27</v>
      </c>
      <c r="O58" s="65" t="s">
        <v>2682</v>
      </c>
      <c r="P58" s="79"/>
    </row>
    <row r="59" spans="1:16" s="7" customFormat="1" ht="24.75" customHeight="1" outlineLevel="1">
      <c r="A59" s="143">
        <v>12</v>
      </c>
      <c r="B59" s="64" t="s">
        <v>2693</v>
      </c>
      <c r="C59" s="65" t="s">
        <v>32</v>
      </c>
      <c r="D59" s="63" t="s">
        <v>2694</v>
      </c>
      <c r="E59" s="144">
        <v>31444</v>
      </c>
      <c r="F59" s="144">
        <v>43830</v>
      </c>
      <c r="G59" s="159">
        <f t="shared" si="3"/>
        <v>412.86666666666667</v>
      </c>
      <c r="H59" s="64" t="s">
        <v>2695</v>
      </c>
      <c r="I59" s="63" t="s">
        <v>220</v>
      </c>
      <c r="J59" s="63" t="s">
        <v>490</v>
      </c>
      <c r="K59" s="66"/>
      <c r="L59" s="65" t="s">
        <v>1148</v>
      </c>
      <c r="M59" s="67">
        <v>1</v>
      </c>
      <c r="N59" s="65" t="s">
        <v>2634</v>
      </c>
      <c r="O59" s="65"/>
      <c r="P59" s="79"/>
    </row>
    <row r="60" spans="1:16" s="7" customFormat="1" ht="24.75" customHeight="1" outlineLevel="1">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c r="A107" s="143">
        <v>60</v>
      </c>
      <c r="B107" s="64"/>
      <c r="C107" s="65"/>
      <c r="D107" s="63"/>
      <c r="E107" s="144"/>
      <c r="F107" s="144"/>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2655</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2659</v>
      </c>
      <c r="B163" s="240"/>
      <c r="C163" s="240"/>
      <c r="D163" s="240"/>
      <c r="E163" s="241"/>
      <c r="F163" s="242" t="s">
        <v>2660</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2657</v>
      </c>
      <c r="C168" s="223"/>
      <c r="D168" s="223"/>
      <c r="E168" s="8"/>
      <c r="F168" s="5"/>
      <c r="H168" s="81" t="s">
        <v>2656</v>
      </c>
      <c r="I168" s="246"/>
      <c r="J168" s="247"/>
      <c r="K168" s="247"/>
      <c r="L168" s="247"/>
      <c r="M168" s="247"/>
      <c r="N168" s="247"/>
      <c r="O168" s="248"/>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2667</v>
      </c>
      <c r="B172" s="181"/>
      <c r="C172" s="181"/>
      <c r="D172" s="181"/>
      <c r="E172" s="181"/>
      <c r="F172" s="181"/>
      <c r="G172" s="181"/>
      <c r="H172" s="181"/>
      <c r="I172" s="181"/>
      <c r="J172" s="181"/>
      <c r="K172" s="181"/>
      <c r="L172" s="181"/>
      <c r="M172" s="181"/>
      <c r="N172" s="181"/>
      <c r="O172" s="182"/>
      <c r="P172" s="76"/>
    </row>
    <row r="173" spans="1:28" ht="15" customHeight="1">
      <c r="A173" s="195" t="s">
        <v>2673</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2668</v>
      </c>
      <c r="C179" s="221"/>
      <c r="D179" s="221"/>
      <c r="E179" s="170">
        <v>0.02</v>
      </c>
      <c r="F179" s="169">
        <v>0.03</v>
      </c>
      <c r="G179" s="164">
        <f>IF(F179&gt;0,SUM(E179+F179),"")</f>
        <v>0.05</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60787954</v>
      </c>
      <c r="F185" s="92"/>
      <c r="G185" s="93"/>
      <c r="H185" s="88"/>
      <c r="I185" s="90" t="s">
        <v>2627</v>
      </c>
      <c r="J185" s="165">
        <f>+SUM(M179:M183)</f>
        <v>0.02</v>
      </c>
      <c r="K185" s="202" t="s">
        <v>2628</v>
      </c>
      <c r="L185" s="202"/>
      <c r="M185" s="94">
        <f>+J185*(SUM(K20:K35))</f>
        <v>24315181.600000001</v>
      </c>
      <c r="N185" s="95"/>
      <c r="O185" s="96"/>
    </row>
    <row r="186" spans="1:28" ht="16"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236" t="s">
        <v>2636</v>
      </c>
      <c r="C192" s="236"/>
      <c r="E192" s="5" t="s">
        <v>20</v>
      </c>
      <c r="H192" s="26" t="s">
        <v>24</v>
      </c>
      <c r="J192" s="5" t="s">
        <v>2637</v>
      </c>
      <c r="K192" s="5"/>
      <c r="M192" s="5"/>
      <c r="N192" s="5"/>
      <c r="O192" s="8"/>
      <c r="Q192" s="153"/>
      <c r="R192" s="154"/>
      <c r="S192" s="154"/>
      <c r="T192" s="153"/>
    </row>
    <row r="193" spans="1:18">
      <c r="A193" s="9"/>
      <c r="C193" s="124">
        <v>38348</v>
      </c>
      <c r="D193" s="5"/>
      <c r="E193" s="125">
        <v>292</v>
      </c>
      <c r="F193" s="5"/>
      <c r="G193" s="5"/>
      <c r="H193" s="146" t="s">
        <v>2684</v>
      </c>
      <c r="J193" s="5"/>
      <c r="K193" s="126">
        <v>42720</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2658</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7" t="s">
        <v>2685</v>
      </c>
      <c r="J211" s="27" t="s">
        <v>2622</v>
      </c>
      <c r="K211" s="147" t="s">
        <v>2687</v>
      </c>
      <c r="L211" s="21"/>
      <c r="M211" s="21"/>
      <c r="N211" s="21"/>
      <c r="O211" s="8"/>
    </row>
    <row r="212" spans="1:15">
      <c r="A212" s="9"/>
      <c r="B212" s="27" t="s">
        <v>2619</v>
      </c>
      <c r="C212" s="146" t="s">
        <v>2684</v>
      </c>
      <c r="D212" s="21"/>
      <c r="G212" s="27" t="s">
        <v>2621</v>
      </c>
      <c r="H212" s="147" t="s">
        <v>2686</v>
      </c>
      <c r="J212" s="27" t="s">
        <v>2623</v>
      </c>
      <c r="K212" s="146" t="s">
        <v>2688</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11"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33">
      <c r="D45" s="3" t="s">
        <v>70</v>
      </c>
      <c r="H45" s="3" t="s">
        <v>251</v>
      </c>
      <c r="I45" s="3" t="s">
        <v>297</v>
      </c>
      <c r="Q45" s="3" t="s">
        <v>557</v>
      </c>
      <c r="X45" s="3" t="s">
        <v>769</v>
      </c>
      <c r="AD45" s="3" t="s">
        <v>922</v>
      </c>
      <c r="AF45" s="3" t="s">
        <v>452</v>
      </c>
    </row>
    <row r="46" spans="1:33" ht="22">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33">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33">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33">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33">
      <c r="D98" s="3" t="s">
        <v>133</v>
      </c>
      <c r="I98" s="3" t="s">
        <v>350</v>
      </c>
      <c r="Q98" s="3" t="s">
        <v>608</v>
      </c>
    </row>
    <row r="99" spans="4:17" ht="22">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2020-12-29T02:03:20Z</cp:lastPrinted>
  <dcterms:created xsi:type="dcterms:W3CDTF">2020-10-14T21:57:42Z</dcterms:created>
  <dcterms:modified xsi:type="dcterms:W3CDTF">2020-12-29T15:44:39Z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