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AOFERENTES.2020\SAN JOS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<sst xmlns="http://schemas.openxmlformats.org/spreadsheetml/2006/main" count="3126" uniqueCount="2697">
  <si>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</si>
  <si>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</si>
  <si>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</si>
  <si>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</si>
  <si>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</si>
  <si>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</si>
  <si>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</si>
  <si>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</si>
  <si>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</si>
  <si>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</si>
  <si>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</si>
  <si>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</si>
  <si>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</si>
  <si>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</si>
  <si>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</si>
  <si>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</si>
  <si>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</si>
  <si>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</si>
  <si>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</si>
  <si>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</si>
  <si>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</si>
  <si>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</si>
  <si>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</si>
  <si>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</si>
  <si>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</si>
  <si>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</si>
  <si>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</si>
  <si>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</si>
  <si>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</si>
  <si>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</si>
  <si>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</si>
  <si>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</si>
  <si>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</si>
  <si>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</si>
  <si>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</si>
  <si>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</si>
  <si>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</si>
  <si>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</si>
  <si>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</si>
  <si>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</si>
  <si>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</si>
  <si>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</si>
  <si>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</si>
  <si>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</si>
  <si>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</si>
  <si>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</si>
  <si>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</si>
  <si>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</si>
  <si>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</si>
  <si>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</si>
  <si>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</si>
  <si>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</si>
  <si>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</si>
  <si>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</si>
  <si>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</si>
  <si>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</si>
  <si>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</si>
  <si>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</si>
  <si>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</si>
  <si>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</si>
  <si>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</si>
  <si>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</si>
  <si>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</si>
  <si>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</si>
  <si>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</si>
  <si>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</si>
  <si>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</si>
  <si>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</si>
  <si>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</si>
  <si>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</si>
  <si>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</si>
  <si>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</si>
  <si>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</si>
  <si>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</si>
  <si>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</si>
  <si>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</si>
  <si>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</si>
  <si>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</si>
  <si>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</si>
  <si>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</si>
  <si>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</si>
  <si>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</si>
  <si>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</si>
  <si>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</si>
  <si>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</si>
  <si>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</si>
  <si>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</si>
  <si>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</si>
  <si>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</si>
  <si>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</si>
  <si>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</si>
  <si>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</si>
  <si>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</si>
  <si>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</si>
  <si>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</si>
  <si>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</si>
  <si>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</si>
  <si>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</si>
  <si>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</si>
  <si>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</si>
  <si>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</si>
  <si>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</si>
  <si>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</si>
  <si>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</si>
  <si>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</si>
  <si>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</si>
  <si>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</si>
  <si>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</si>
  <si>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</si>
  <si>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</si>
  <si>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</si>
  <si>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</si>
  <si>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</si>
  <si>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</si>
  <si>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</si>
  <si>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</si>
  <si>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</si>
  <si>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</si>
  <si>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</si>
  <si>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</si>
  <si>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</si>
  <si>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</si>
  <si>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</si>
  <si>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</si>
  <si>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</si>
  <si>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</si>
  <si>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</si>
  <si>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</si>
  <si>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</si>
  <si>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</si>
  <si>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</si>
  <si>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</si>
  <si>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</si>
  <si>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</si>
  <si>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</si>
  <si>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</si>
  <si>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</si>
  <si>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</si>
  <si>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</si>
  <si>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</si>
  <si>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</si>
  <si>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</si>
  <si>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</si>
  <si>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</si>
  <si>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</si>
  <si>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</si>
  <si>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</si>
  <si>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</si>
  <si>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</si>
  <si>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</si>
  <si>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</si>
  <si>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</si>
  <si>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</si>
  <si>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</si>
  <si>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</si>
  <si>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</si>
  <si>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</si>
  <si>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</si>
  <si>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</si>
  <si>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</si>
  <si>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</si>
  <si>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</si>
  <si>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</si>
  <si>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</si>
  <si>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</si>
  <si>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</si>
  <si>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</si>
  <si>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</si>
  <si>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</si>
  <si>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</si>
  <si>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</si>
  <si>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</si>
  <si>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</si>
  <si>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</si>
  <si>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</si>
  <si>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</si>
  <si>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</si>
  <si>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</si>
  <si>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</si>
  <si>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</si>
  <si>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</si>
  <si>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</si>
  <si>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</si>
  <si>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</si>
  <si>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</si>
  <si>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</si>
  <si>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</si>
  <si>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</si>
  <si>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</si>
  <si>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</si>
  <si>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</si>
  <si>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</si>
  <si>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</si>
  <si>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</si>
  <si>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</si>
  <si>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</si>
  <si>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</si>
  <si>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</si>
  <si>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</si>
  <si>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</si>
  <si>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</si>
  <si>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</si>
  <si>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</si>
  <si>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</si>
  <si>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</si>
  <si>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</si>
  <si>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</si>
  <si>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</si>
  <si>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</si>
  <si>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</si>
  <si>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</si>
  <si>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</si>
  <si>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</si>
  <si>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</si>
  <si>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</si>
  <si>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</si>
  <si>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</si>
  <si>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</si>
  <si>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</si>
  <si>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</si>
  <si>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</si>
  <si>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</si>
  <si>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</si>
  <si>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</si>
  <si>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</si>
  <si>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</si>
  <si>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</si>
  <si>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</si>
  <si>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</si>
  <si>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</si>
  <si>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</si>
  <si>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</si>
  <si>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</si>
  <si>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</si>
  <si>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</si>
  <si>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</si>
  <si>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</si>
  <si>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</si>
  <si>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</si>
  <si>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</si>
  <si>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</si>
  <si>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</si>
  <si>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</si>
  <si>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</si>
  <si>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</si>
  <si>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</si>
  <si>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</si>
  <si>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</si>
  <si>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</si>
  <si>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</si>
  <si>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</si>
  <si>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</si>
  <si>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</si>
  <si>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</si>
  <si>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</si>
  <si>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</si>
  <si>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</si>
  <si>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</si>
  <si>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</si>
  <si>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</si>
  <si>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</si>
  <si>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</si>
  <si>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</si>
  <si>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</si>
  <si>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</si>
  <si>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</si>
  <si>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</si>
  <si>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</si>
  <si>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</si>
  <si>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</si>
  <si>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</si>
  <si>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</si>
  <si>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</si>
  <si>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</si>
  <si>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</si>
  <si>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</si>
  <si>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</si>
  <si>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</si>
  <si>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</si>
  <si>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</si>
  <si>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</si>
  <si>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</si>
  <si>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</si>
  <si>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</si>
  <si>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</si>
  <si>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</si>
  <si>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</si>
  <si>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</si>
  <si>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</si>
  <si>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</si>
  <si>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</si>
  <si>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</si>
  <si>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</si>
  <si>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</si>
  <si>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</si>
  <si>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</si>
  <si>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</si>
  <si>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</si>
  <si>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</si>
  <si>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</si>
  <si>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</si>
  <si>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</si>
  <si>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</si>
  <si>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</si>
  <si>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</si>
  <si>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</si>
  <si>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</si>
  <si>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</si>
  <si>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</si>
  <si>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</si>
  <si>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</si>
  <si>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</si>
  <si>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</si>
  <si>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</si>
  <si>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</si>
  <si>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</si>
  <si>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</si>
  <si>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</si>
  <si>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</si>
  <si>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</si>
  <si>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</si>
  <si>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</si>
  <si>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</si>
  <si>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</si>
  <si>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</si>
  <si>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</si>
  <si>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</si>
  <si>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</si>
  <si>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</si>
  <si>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</si>
  <si>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</si>
  <si>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</si>
  <si>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</si>
  <si>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</si>
  <si>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</si>
  <si>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</si>
  <si>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</si>
  <si>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</si>
  <si>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</si>
  <si>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</si>
  <si>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</si>
  <si>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</si>
  <si>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</si>
  <si>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</si>
  <si>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</si>
  <si>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</si>
  <si>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</si>
  <si>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</si>
  <si>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</si>
  <si>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</si>
  <si>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</si>
  <si>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</si>
  <si>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</si>
  <si>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</si>
  <si>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</si>
  <si>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</si>
  <si>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</si>
  <si>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</si>
  <si>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</si>
  <si>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</si>
  <si>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</si>
  <si>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</si>
  <si>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</si>
  <si>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</si>
  <si>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</si>
  <si>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</si>
  <si>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</si>
  <si>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</si>
  <si>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</si>
  <si>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</si>
  <si>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</si>
  <si>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</si>
  <si>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</si>
  <si>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</si>
  <si>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</si>
  <si>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</si>
  <si>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</si>
  <si>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</si>
  <si>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</si>
  <si>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</si>
  <si>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</si>
  <si>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</si>
  <si>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</si>
  <si>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</si>
  <si>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</si>
  <si>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</si>
  <si>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</si>
  <si>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</si>
  <si>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</si>
  <si>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</si>
  <si>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</si>
  <si>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</si>
  <si>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</si>
  <si>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</si>
  <si>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</si>
  <si>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</si>
  <si>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</si>
  <si>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</si>
  <si>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</si>
  <si>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</si>
  <si>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</si>
  <si>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</si>
  <si>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</si>
  <si>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</si>
  <si>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</si>
  <si>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</si>
  <si>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</si>
  <si>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</si>
  <si>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</si>
  <si>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</si>
  <si>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</si>
  <si>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</si>
  <si>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</si>
  <si>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</si>
  <si>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</si>
  <si>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</si>
  <si>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</si>
  <si>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</si>
  <si>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</si>
  <si>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</si>
  <si>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</si>
  <si>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</si>
  <si>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</si>
  <si>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</si>
  <si>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</si>
  <si>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</si>
  <si>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</si>
  <si>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</si>
  <si>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</si>
  <si>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</si>
  <si>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</si>
  <si>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</si>
  <si>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</si>
  <si>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</si>
  <si>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</si>
  <si>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</si>
  <si>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</si>
  <si>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</si>
  <si>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</si>
  <si>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</si>
  <si>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</si>
  <si>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</si>
  <si>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</si>
  <si>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</si>
  <si>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</si>
  <si>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</si>
  <si>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</si>
  <si>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</si>
  <si>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</si>
  <si>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</si>
  <si>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</si>
  <si>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</si>
  <si>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</si>
  <si>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</si>
  <si>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</si>
  <si>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</si>
  <si>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</si>
  <si>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</si>
  <si>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</si>
  <si>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</si>
  <si>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</si>
  <si>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</si>
  <si>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</si>
  <si>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</si>
  <si>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</si>
  <si>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</si>
  <si>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</si>
  <si>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</si>
  <si>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</si>
  <si>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</si>
  <si>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</si>
  <si>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</si>
  <si>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</si>
  <si>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</si>
  <si>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</si>
  <si>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</si>
  <si>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</si>
  <si>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</si>
  <si>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</si>
  <si>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</si>
  <si>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</si>
  <si>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</si>
  <si>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</si>
  <si>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</si>
  <si>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</si>
  <si>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</si>
  <si>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</si>
  <si>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</si>
  <si>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</si>
  <si>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</si>
  <si>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</si>
  <si>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</si>
  <si>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</si>
  <si>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</si>
  <si>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</si>
  <si>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</si>
  <si>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</si>
  <si>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</si>
  <si>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</si>
  <si>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</si>
  <si>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</si>
  <si>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</si>
  <si>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</si>
  <si>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</si>
  <si>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</si>
  <si>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</si>
  <si>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</si>
  <si>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</si>
  <si>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</si>
  <si>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</si>
  <si>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</si>
  <si>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</si>
  <si>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</si>
  <si>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</si>
  <si>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</si>
  <si>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</si>
  <si>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</si>
  <si>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</si>
  <si>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</si>
  <si>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</si>
  <si>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</si>
  <si>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</si>
  <si>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</si>
  <si>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</si>
  <si>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</si>
  <si>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</si>
  <si>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</si>
  <si>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</si>
  <si>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</si>
  <si>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</si>
  <si>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</si>
  <si>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</si>
  <si>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</si>
  <si>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</si>
  <si>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</si>
  <si>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</si>
  <si>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</si>
  <si>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</si>
  <si>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</si>
  <si>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</si>
  <si>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</si>
  <si>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</si>
  <si>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</si>
  <si>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</si>
  <si>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</si>
  <si>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</si>
  <si>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</si>
  <si>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</si>
  <si>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</si>
  <si>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</si>
  <si>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</si>
  <si>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</si>
  <si>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</si>
  <si>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</si>
  <si>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</si>
  <si>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</si>
  <si>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</si>
  <si>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</si>
  <si>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</si>
  <si>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</si>
  <si>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</si>
  <si>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</si>
  <si>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</si>
  <si>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</si>
  <si>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</si>
  <si>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</si>
  <si>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</si>
  <si>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</si>
  <si>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</si>
  <si>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</si>
  <si>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</si>
  <si>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</si>
  <si>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</si>
  <si>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</si>
  <si>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</si>
  <si>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</si>
  <si>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</si>
  <si>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</si>
  <si>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</si>
  <si>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</si>
  <si>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</si>
  <si>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</si>
  <si>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</si>
  <si>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</si>
  <si>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</si>
  <si>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</si>
  <si>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</si>
  <si>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</si>
  <si>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</si>
  <si>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</si>
  <si>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</si>
  <si>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</si>
  <si>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</si>
  <si>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</si>
  <si>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</si>
  <si>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</si>
  <si>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</si>
  <si>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</si>
  <si>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</si>
  <si>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</si>
  <si>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</si>
  <si>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</si>
  <si>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</si>
  <si>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</si>
  <si>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</si>
  <si>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</si>
  <si>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</si>
  <si>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</si>
  <si>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</si>
  <si>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</si>
  <si>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</si>
  <si>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</si>
  <si>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</si>
  <si>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</si>
  <si>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</si>
  <si>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</si>
  <si>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</si>
  <si>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</si>
  <si>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</si>
  <si>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</si>
  <si>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</si>
  <si>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</si>
  <si>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</si>
  <si>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</si>
  <si>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</si>
  <si>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</si>
  <si>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</si>
  <si>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</si>
  <si>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</si>
  <si>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</si>
  <si>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</si>
  <si>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</si>
  <si>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</si>
  <si>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</si>
  <si>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</si>
  <si>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</si>
  <si>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</si>
  <si>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</si>
  <si>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</si>
  <si>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</si>
  <si>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</si>
  <si>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</si>
  <si>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</si>
  <si>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</si>
  <si>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</si>
  <si>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</si>
  <si>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</si>
  <si>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</si>
  <si>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</si>
  <si>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</si>
  <si>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</si>
  <si>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</si>
  <si>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</si>
  <si>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</si>
  <si>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</si>
  <si>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</si>
  <si>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</si>
  <si>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</si>
  <si>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</si>
  <si>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</si>
  <si>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</si>
  <si>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</si>
  <si>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</si>
  <si>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</si>
  <si>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</si>
  <si>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</si>
  <si>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</si>
  <si>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</si>
  <si>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</si>
  <si>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</si>
  <si>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</si>
  <si>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</si>
  <si>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</si>
  <si>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</si>
  <si>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</si>
  <si>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</si>
  <si>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</si>
  <si>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</si>
  <si>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</si>
  <si>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</si>
  <si>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</si>
  <si>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</si>
  <si>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</si>
  <si>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</si>
  <si>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</si>
  <si>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</si>
  <si>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</si>
  <si>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</si>
  <si>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</si>
  <si>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</si>
  <si>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</si>
  <si>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</si>
  <si>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</si>
  <si>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</si>
  <si>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</si>
  <si>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</si>
  <si>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</si>
  <si>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</si>
  <si>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</si>
  <si>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</si>
  <si>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</si>
  <si>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</si>
  <si>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</si>
  <si>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</si>
  <si>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</si>
  <si>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</si>
  <si>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</si>
  <si>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</si>
  <si>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</si>
  <si>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</si>
  <si>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</si>
  <si>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</si>
  <si>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</si>
  <si>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</si>
  <si>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</si>
  <si>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</si>
  <si>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</si>
  <si>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</si>
  <si>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</si>
  <si>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</si>
  <si>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</si>
  <si>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</si>
  <si>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</si>
  <si>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</si>
  <si>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</si>
  <si>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</si>
  <si>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</si>
  <si>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</si>
  <si>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</si>
  <si>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</si>
  <si>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</si>
  <si>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</si>
  <si>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</si>
  <si>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</si>
  <si>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</si>
  <si>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</si>
  <si>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</si>
  <si>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</si>
  <si>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</si>
  <si>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</si>
  <si>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</si>
  <si>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</si>
  <si>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</si>
  <si>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</si>
  <si>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</si>
  <si>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</si>
  <si>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</si>
  <si>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</si>
  <si>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</si>
  <si>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</si>
  <si>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</si>
  <si>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</si>
  <si>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</si>
  <si>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</si>
  <si>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</si>
  <si>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</si>
  <si>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</si>
  <si>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</si>
  <si>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</si>
  <si>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</si>
  <si>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</si>
  <si>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</si>
  <si>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</si>
  <si>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</si>
  <si>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</si>
  <si>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</si>
  <si>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</si>
  <si>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</si>
  <si>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</si>
  <si>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</si>
  <si>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</si>
  <si>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</si>
  <si>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</si>
  <si>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</si>
  <si>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</si>
  <si>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</si>
  <si>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</si>
  <si>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</si>
  <si>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</si>
  <si>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</si>
  <si>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</si>
  <si>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</si>
  <si>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</si>
  <si>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</si>
  <si>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</si>
  <si>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</si>
  <si>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</si>
  <si>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</si>
  <si>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</si>
  <si>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</si>
  <si>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</si>
  <si>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</si>
  <si>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</si>
  <si>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</si>
  <si>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</si>
  <si>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</si>
  <si>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</si>
  <si>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</si>
  <si>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</si>
  <si>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</si>
  <si>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</si>
  <si>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</si>
  <si>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</si>
  <si>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</si>
  <si>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</si>
  <si>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</si>
  <si>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</si>
  <si>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</si>
  <si>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</si>
  <si>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</si>
  <si>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</si>
  <si>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</si>
  <si>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</si>
  <si>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</si>
  <si>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</si>
  <si>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</si>
  <si>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</si>
  <si>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</si>
  <si>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</si>
  <si>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</si>
  <si>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</si>
  <si>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</si>
  <si>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</si>
  <si>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</si>
  <si>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</si>
  <si>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</si>
  <si>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</si>
  <si>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</si>
  <si>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</si>
  <si>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</si>
  <si>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</si>
  <si>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</si>
  <si>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</si>
  <si>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</si>
  <si>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</si>
  <si>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</si>
  <si>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</si>
  <si>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</si>
  <si>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</si>
  <si>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</si>
  <si>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</si>
  <si>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</si>
  <si>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</si>
  <si>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</si>
  <si>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</si>
  <si>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</si>
  <si>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</si>
  <si>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</si>
  <si>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</si>
  <si>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</si>
  <si>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</si>
  <si>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</si>
  <si>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</si>
  <si>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</si>
  <si>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</si>
  <si>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</si>
  <si>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</si>
  <si>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</si>
  <si>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</si>
  <si>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</si>
  <si>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</si>
  <si>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</si>
  <si>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</si>
  <si>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</si>
  <si>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</si>
  <si>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</si>
  <si>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</si>
  <si>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</si>
  <si>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</si>
  <si>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</si>
  <si>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</si>
  <si>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</si>
  <si>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</si>
  <si>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</si>
  <si>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</si>
  <si>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</si>
  <si>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</si>
  <si>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</si>
  <si>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</si>
  <si>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</si>
  <si>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</si>
  <si>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</si>
  <si>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</si>
  <si>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</si>
  <si>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</si>
  <si>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</si>
  <si>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</si>
  <si>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</si>
  <si>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</si>
  <si>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</si>
  <si>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</si>
  <si>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</si>
  <si>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</si>
  <si>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</si>
  <si>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</si>
  <si>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</si>
  <si>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</si>
  <si>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</si>
  <si>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</si>
  <si>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</si>
  <si>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</si>
  <si>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</si>
  <si>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</si>
  <si>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</si>
  <si>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</si>
  <si>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</si>
  <si>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</si>
  <si>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</si>
  <si>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</si>
  <si>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</si>
  <si>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</si>
  <si>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</si>
  <si>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</si>
  <si>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</si>
  <si>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</si>
  <si>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</si>
  <si>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</si>
  <si>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</si>
  <si>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</si>
  <si>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</si>
  <si>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</si>
  <si>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</si>
  <si>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</si>
  <si>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</si>
  <si>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</si>
  <si>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</si>
  <si>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</si>
  <si>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</si>
  <si>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</si>
  <si>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</si>
  <si>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</si>
  <si>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</si>
  <si>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</si>
  <si>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</si>
  <si>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</si>
  <si>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</si>
  <si>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</si>
  <si>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</si>
  <si>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</si>
  <si>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</si>
  <si>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</si>
  <si>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</si>
  <si>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</si>
  <si>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</si>
  <si>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</si>
  <si>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</si>
  <si>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</si>
  <si>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</si>
  <si>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</si>
  <si>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</si>
  <si>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</si>
  <si>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</si>
  <si>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</si>
  <si>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</si>
  <si>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</si>
  <si>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</si>
  <si>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</si>
  <si>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</si>
  <si>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</si>
  <si>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</si>
  <si>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</si>
  <si>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</si>
  <si>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</si>
  <si>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</si>
  <si>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</si>
  <si>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</si>
  <si>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</si>
  <si>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</si>
  <si>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</si>
  <si>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</si>
  <si>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</si>
  <si>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</si>
  <si>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</si>
  <si>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</si>
  <si>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</si>
  <si>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</si>
  <si>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</si>
  <si>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</si>
  <si>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</si>
  <si>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</si>
  <si>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</si>
  <si>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</si>
  <si>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</si>
  <si>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</si>
  <si>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</si>
  <si>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</si>
  <si>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</si>
  <si>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</si>
  <si>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</si>
  <si>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</si>
  <si>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</si>
  <si>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</si>
  <si>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</si>
  <si>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</si>
  <si>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</si>
  <si>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</si>
  <si>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</si>
  <si>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</si>
  <si>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</si>
  <si>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</si>
  <si>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</si>
  <si>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</si>
  <si>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</si>
  <si>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</si>
  <si>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</si>
  <si>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</si>
  <si>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</si>
  <si>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</si>
  <si>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</si>
  <si>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</si>
  <si>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</si>
  <si>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</si>
  <si>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</si>
  <si>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</si>
  <si>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</si>
  <si>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</si>
  <si>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</si>
  <si>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</si>
  <si>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</si>
  <si>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</si>
  <si>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</si>
  <si>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</si>
  <si>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</si>
  <si>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</si>
  <si>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</si>
  <si>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</si>
  <si>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</si>
  <si>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</si>
  <si>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</si>
  <si>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</si>
  <si>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</si>
  <si>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</si>
  <si>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</si>
  <si>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</si>
  <si>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</si>
  <si>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</si>
  <si>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</si>
  <si>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</si>
  <si>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</si>
  <si>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</si>
  <si>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</si>
  <si>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</si>
  <si>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</si>
  <si>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</si>
  <si>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</si>
  <si>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</si>
  <si>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</si>
  <si>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</si>
  <si>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</si>
  <si>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</si>
  <si>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</si>
  <si>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</si>
  <si>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</si>
  <si>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</si>
  <si>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</si>
  <si>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</si>
  <si>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</si>
  <si>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</si>
  <si>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</si>
  <si>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</si>
  <si>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</si>
  <si>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</si>
  <si>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</si>
  <si>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</si>
  <si>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</si>
  <si>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</si>
  <si>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</si>
  <si>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</si>
  <si>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</si>
  <si>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</si>
  <si>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</si>
  <si>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</si>
  <si>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</si>
  <si>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</si>
  <si>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</si>
  <si>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</si>
  <si>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</si>
  <si>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</si>
  <si>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</si>
  <si>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</si>
  <si>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</si>
  <si>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</si>
  <si>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</si>
  <si>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</si>
  <si>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</si>
  <si>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</si>
  <si>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</si>
  <si>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</si>
  <si>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</si>
  <si>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</si>
  <si>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</si>
  <si>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</si>
  <si>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</si>
  <si>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</si>
  <si>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</si>
  <si>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</si>
  <si>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</si>
  <si>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</si>
  <si>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</si>
  <si>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</si>
  <si>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</si>
  <si>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</si>
  <si>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</si>
  <si>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</si>
  <si>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</si>
  <si>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</si>
  <si>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</si>
  <si>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</si>
  <si>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</si>
  <si>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</si>
  <si>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</si>
  <si>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</si>
  <si>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</si>
  <si>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</si>
  <si>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</si>
  <si>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</si>
  <si>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</si>
  <si>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</si>
  <si>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</si>
  <si>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</si>
  <si>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</si>
  <si>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</si>
  <si>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</si>
  <si>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</si>
  <si>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</si>
  <si>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</si>
  <si>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</si>
  <si>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</si>
  <si>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</si>
  <si>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</si>
  <si>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</si>
  <si>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</si>
  <si>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</si>
  <si>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</si>
  <si>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</si>
  <si>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</si>
  <si>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</si>
  <si>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</si>
  <si>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</si>
  <si>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</si>
  <si>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</si>
  <si>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</si>
  <si>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</si>
  <si>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</si>
  <si>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</si>
  <si>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</si>
  <si>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</si>
  <si>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</si>
  <si>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</si>
  <si>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</si>
  <si>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</si>
  <si>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</si>
  <si>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</si>
  <si>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</si>
  <si>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</si>
  <si>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</si>
  <si>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</si>
  <si>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</si>
  <si>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</si>
  <si>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</si>
  <si>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</si>
  <si>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</si>
  <si>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</si>
  <si>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</si>
  <si>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</si>
  <si>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</si>
  <si>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</si>
  <si>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</si>
  <si>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</si>
  <si>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</si>
  <si>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</si>
  <si>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</si>
  <si>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</si>
  <si>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</si>
  <si>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</si>
  <si>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</si>
  <si>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</si>
  <si>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</si>
  <si>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</si>
  <si>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</si>
  <si>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</si>
  <si>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</si>
  <si>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</si>
  <si>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</si>
  <si>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</si>
  <si>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</si>
  <si>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</si>
  <si>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</si>
  <si>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</si>
  <si>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</si>
  <si>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</si>
  <si>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</si>
  <si>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</si>
  <si>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</si>
  <si>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</si>
  <si>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</si>
  <si>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</si>
  <si>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</si>
  <si>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</si>
  <si>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</si>
  <si>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</si>
  <si>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</si>
  <si>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</si>
  <si>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</si>
  <si>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</si>
  <si>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</si>
  <si>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</si>
  <si>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</si>
  <si>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</si>
  <si>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</si>
  <si>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</si>
  <si>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</si>
  <si>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</si>
  <si>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</si>
  <si>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</si>
  <si>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</si>
  <si>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</si>
  <si>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</si>
  <si>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</si>
  <si>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</si>
  <si>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</si>
  <si>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</si>
  <si>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</si>
  <si>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</si>
  <si>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</si>
  <si>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</si>
  <si>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</si>
  <si>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</si>
  <si>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</si>
  <si>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</si>
  <si>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</si>
  <si>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</si>
  <si>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</si>
  <si>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</si>
  <si>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</si>
  <si>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</si>
  <si>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</si>
  <si>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</si>
  <si>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</si>
  <si>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</si>
  <si>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</si>
  <si>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</si>
  <si>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</si>
  <si>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</si>
  <si>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</si>
  <si>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</si>
  <si>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</si>
  <si>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</si>
  <si>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</si>
  <si>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</si>
  <si>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</si>
  <si>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</si>
  <si>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</si>
  <si>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</si>
  <si>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</si>
  <si>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</si>
  <si>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</si>
  <si>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</si>
  <si>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</si>
  <si>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</si>
  <si>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</si>
  <si>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</si>
  <si>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</si>
  <si>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</si>
  <si>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</si>
  <si>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</si>
  <si>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</si>
  <si>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</si>
  <si>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</si>
  <si>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</si>
  <si>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</si>
  <si>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</si>
  <si>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</si>
  <si>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</si>
  <si>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</si>
  <si>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</si>
  <si>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</si>
  <si>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</si>
  <si>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</si>
  <si>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</si>
  <si>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</si>
  <si>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</si>
  <si>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</si>
  <si>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</si>
  <si>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</si>
  <si>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</si>
  <si>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</si>
  <si>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</si>
  <si>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</si>
  <si>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</si>
  <si>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</si>
  <si>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</si>
  <si>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</si>
  <si>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</si>
  <si>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</si>
  <si>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</si>
  <si>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</si>
  <si>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</si>
  <si>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</si>
  <si>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</si>
  <si>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</si>
  <si>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</si>
  <si>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</si>
  <si>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</si>
  <si>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</si>
  <si>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</si>
  <si>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</si>
  <si>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</si>
  <si>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</si>
  <si>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</si>
  <si>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</si>
  <si>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</si>
  <si>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</si>
  <si>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</si>
  <si>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</si>
  <si>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</si>
  <si>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</si>
  <si>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</si>
  <si>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</si>
  <si>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</si>
  <si>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</si>
  <si>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</si>
  <si>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</si>
  <si>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</si>
  <si>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</si>
  <si>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</si>
  <si>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</si>
  <si>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</si>
  <si>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</si>
  <si>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</si>
  <si>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</si>
  <si>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</si>
  <si>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</si>
  <si>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</si>
  <si>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</si>
  <si>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</si>
  <si>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</si>
  <si>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</si>
  <si>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</si>
  <si>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</si>
  <si>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</si>
  <si>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</si>
  <si>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</si>
  <si>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</si>
  <si>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</si>
  <si>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</si>
  <si>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</si>
  <si>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</si>
  <si>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</si>
  <si>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</si>
  <si>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</si>
  <si>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</si>
  <si>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</si>
  <si>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</si>
  <si>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</si>
  <si>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</si>
  <si>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</si>
  <si>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</si>
  <si>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</si>
  <si>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</si>
  <si>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</si>
  <si>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</si>
  <si>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</si>
  <si>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</si>
  <si>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</si>
  <si>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</si>
  <si>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</si>
  <si>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</si>
  <si>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</si>
  <si>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</si>
  <si>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</si>
  <si>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</si>
  <si>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</si>
  <si>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</si>
  <si>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</si>
  <si>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</si>
  <si>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</si>
  <si>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</si>
  <si>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</si>
  <si>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</si>
  <si>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</si>
  <si>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</si>
  <si>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</si>
  <si>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</si>
  <si>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</si>
  <si>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</si>
  <si>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</si>
  <si>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</si>
  <si>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</si>
  <si>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</si>
  <si>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</si>
  <si>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</si>
  <si>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</si>
  <si>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</si>
  <si>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</si>
  <si>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</si>
  <si>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</si>
  <si>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</si>
  <si>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</si>
  <si>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</si>
  <si>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</si>
  <si>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</si>
  <si>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</si>
  <si>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</si>
  <si>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</si>
  <si>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</si>
  <si>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</si>
  <si>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</si>
  <si>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</si>
  <si>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</si>
  <si>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</si>
  <si>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</si>
  <si>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</si>
  <si>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</si>
  <si>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</si>
  <si>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</si>
  <si>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</si>
  <si>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</si>
  <si>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</si>
  <si>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</si>
  <si>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</si>
  <si>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</si>
  <si>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</si>
  <si>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</si>
  <si>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</si>
  <si>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</si>
  <si>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</si>
  <si>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</si>
  <si>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</si>
  <si>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</si>
  <si>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</si>
  <si>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</si>
  <si>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</si>
  <si>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</si>
  <si>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</si>
  <si>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</si>
  <si>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</si>
  <si>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</si>
  <si>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</si>
  <si>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</si>
  <si>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</si>
  <si>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</si>
  <si>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</si>
  <si>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</si>
  <si>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</si>
  <si>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</si>
  <si>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</si>
  <si>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</si>
  <si>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</si>
  <si>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</si>
  <si>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</si>
  <si>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</si>
  <si>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</si>
  <si>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</si>
  <si>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</si>
  <si>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</si>
  <si>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</si>
  <si>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</si>
  <si>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</si>
  <si>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</si>
  <si>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</si>
  <si>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</si>
  <si>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</si>
  <si>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</si>
  <si>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</si>
  <si>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</si>
  <si>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</si>
  <si>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</si>
  <si>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</si>
  <si>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</si>
  <si>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</si>
  <si>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</si>
  <si>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</si>
  <si>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</si>
  <si>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</si>
  <si>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</si>
  <si>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</si>
  <si>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</si>
  <si>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</si>
  <si>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</si>
  <si>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</si>
  <si>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</si>
  <si>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</si>
  <si>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</si>
  <si>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</si>
  <si>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</si>
  <si>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</si>
  <si>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</si>
  <si>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</si>
  <si>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</si>
  <si>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</si>
  <si>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</si>
  <si>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</si>
  <si>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</si>
  <si>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</si>
  <si>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</si>
  <si>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</si>
  <si>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</si>
  <si>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</si>
  <si>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</si>
  <si>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</si>
  <si>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</si>
  <si>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</si>
  <si>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</si>
  <si>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</si>
  <si>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</si>
  <si>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</si>
  <si>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</si>
  <si>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</si>
  <si>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</si>
  <si>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</si>
  <si>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</si>
  <si>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</si>
  <si>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</si>
  <si>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</si>
  <si>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</si>
  <si>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</si>
  <si>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</si>
  <si>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</si>
  <si>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</si>
  <si>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</si>
  <si>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</si>
  <si>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</si>
  <si>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</si>
  <si>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</si>
  <si>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</si>
  <si>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</si>
  <si>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</si>
  <si>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</si>
  <si>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</si>
  <si>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</si>
  <si>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</si>
  <si>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</si>
  <si>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</si>
  <si>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</si>
  <si>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</si>
  <si>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</si>
  <si>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</si>
  <si>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</si>
  <si>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</si>
  <si>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</si>
  <si>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</si>
  <si>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</si>
  <si>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</si>
  <si>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</si>
  <si>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</si>
  <si>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</si>
  <si>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</si>
  <si>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</si>
  <si>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</si>
  <si>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</si>
  <si>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</si>
  <si>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</si>
  <si>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</si>
  <si>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</si>
  <si>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</si>
  <si>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</si>
  <si>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</si>
  <si>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</si>
  <si>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</si>
  <si>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</si>
  <si>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</si>
  <si>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</si>
  <si>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</si>
  <si>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</si>
  <si>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</si>
  <si>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</si>
  <si>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</si>
  <si>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</si>
  <si>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</si>
  <si>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</si>
  <si>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</si>
  <si>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</si>
  <si>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</si>
  <si>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</si>
  <si>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</si>
  <si>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</si>
  <si>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</si>
  <si>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</si>
  <si>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</si>
  <si>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</si>
  <si>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</si>
  <si>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</si>
  <si>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</si>
  <si>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</si>
  <si>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</si>
  <si>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</si>
  <si>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</si>
  <si>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</si>
  <si>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</si>
  <si>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</si>
  <si>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</si>
  <si>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</si>
  <si>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</si>
  <si>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</si>
  <si>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</si>
  <si>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</si>
  <si>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</si>
  <si>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</si>
  <si>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</si>
  <si>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</si>
  <si>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</si>
  <si>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</si>
  <si>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</si>
  <si>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</si>
  <si>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</si>
  <si>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</si>
  <si>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</si>
  <si>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</si>
  <si>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</si>
  <si>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</si>
  <si>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</si>
  <si>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</si>
  <si>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</si>
  <si>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</si>
  <si>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</si>
  <si>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</si>
  <si>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</si>
  <si>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</si>
  <si>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</si>
  <si>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</si>
  <si>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</si>
  <si>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</si>
  <si>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</si>
  <si>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</si>
  <si>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</si>
  <si>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</si>
  <si>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</si>
  <si>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</si>
  <si>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</si>
  <si>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</si>
  <si>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</si>
  <si>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</si>
  <si>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</si>
  <si>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</si>
  <si>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</si>
  <si>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</si>
  <si>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</si>
  <si>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</si>
  <si>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</si>
  <si>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</si>
  <si>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</si>
  <si>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</si>
  <si>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</si>
  <si>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</si>
  <si>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</si>
  <si>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</si>
  <si>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</si>
  <si>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</si>
  <si>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</si>
  <si>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</si>
  <si>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</si>
  <si>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</si>
  <si>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</si>
  <si>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</si>
  <si>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</si>
  <si>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</si>
  <si>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</si>
  <si>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</si>
  <si>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</si>
  <si>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</si>
  <si>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</si>
  <si>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</si>
  <si>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</si>
  <si>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</si>
  <si>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</si>
  <si>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</si>
  <si>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</si>
  <si>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</si>
  <si>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</si>
  <si>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</si>
  <si>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</si>
  <si>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</si>
  <si>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</si>
  <si>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</si>
  <si>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</si>
  <si>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</si>
  <si>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</si>
  <si>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</si>
  <si>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</si>
  <si>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</si>
  <si>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</si>
  <si>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</si>
  <si>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</si>
  <si>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</si>
  <si>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</si>
  <si>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</si>
  <si>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</si>
  <si>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</si>
  <si>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</si>
  <si>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</si>
  <si>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</si>
  <si>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</si>
  <si>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</si>
  <si>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</si>
  <si>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</si>
  <si>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</si>
  <si>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</si>
  <si>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</si>
  <si>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</si>
  <si>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</si>
  <si>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</si>
  <si>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</si>
  <si>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</si>
  <si>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</si>
  <si>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</si>
  <si>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</si>
  <si>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</si>
  <si>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</si>
  <si>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</si>
  <si>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</si>
  <si>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</si>
  <si>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</si>
  <si>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</si>
  <si>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</si>
  <si>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</si>
  <si>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</si>
  <si>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</si>
  <si>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</si>
  <si>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</si>
  <si>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</si>
  <si>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</si>
  <si>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</si>
  <si>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</si>
  <si>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</si>
  <si>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</si>
  <si>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</si>
  <si>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</si>
  <si>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</si>
  <si>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</si>
  <si>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</si>
  <si>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</si>
  <si>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</si>
  <si>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</si>
  <si>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</si>
  <si>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</si>
  <si>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</si>
  <si>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</si>
  <si>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</si>
  <si>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</si>
  <si>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</si>
  <si>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</si>
  <si>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</si>
  <si>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</si>
  <si>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</si>
  <si>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</si>
  <si>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</si>
  <si>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</si>
  <si>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</si>
  <si>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</si>
  <si>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</si>
  <si>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</si>
  <si>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</si>
  <si>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</si>
  <si>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</si>
  <si>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</si>
  <si>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</si>
  <si>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</si>
  <si>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</si>
  <si>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</si>
  <si>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</si>
  <si>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</si>
  <si>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</si>
  <si>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</si>
  <si>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</si>
  <si>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</si>
  <si>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</si>
  <si>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</si>
  <si>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</si>
  <si>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</si>
  <si>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</si>
  <si>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</si>
  <si>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</si>
  <si>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</si>
  <si>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</si>
  <si>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</si>
  <si>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</si>
  <si>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</si>
  <si>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</si>
  <si>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</si>
  <si>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</si>
  <si>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</si>
  <si>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</si>
  <si>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</si>
  <si>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</si>
  <si>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</si>
  <si>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</si>
  <si>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</si>
  <si>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</si>
  <si>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</si>
  <si>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</si>
  <si>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</si>
  <si>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</si>
  <si>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</si>
  <si>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</si>
  <si>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</si>
  <si>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</si>
  <si>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</si>
  <si>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</si>
  <si>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</si>
  <si>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</si>
  <si>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</si>
  <si>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</si>
  <si>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</si>
  <si>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</si>
  <si>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</si>
  <si>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</si>
  <si>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</si>
  <si>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</si>
  <si>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</si>
  <si>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</si>
  <si>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</si>
  <si>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</si>
  <si>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</si>
  <si>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</si>
  <si>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</si>
  <si>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</si>
  <si>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</si>
  <si>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</si>
  <si>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</si>
  <si>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</si>
  <si>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</si>
  <si>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</si>
  <si>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</si>
  <si>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</si>
  <si>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</si>
  <si>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</si>
  <si>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</si>
  <si>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</si>
  <si>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</si>
  <si>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</si>
  <si>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</si>
  <si>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</si>
  <si>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</si>
  <si>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</si>
  <si>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</si>
  <si>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</si>
  <si>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</si>
  <si>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</si>
  <si>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</si>
  <si>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</si>
  <si>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</si>
  <si>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</si>
  <si>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</si>
  <si>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</si>
  <si>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</si>
  <si>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</si>
  <si>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</si>
  <si>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</si>
  <si>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</si>
  <si>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</si>
  <si>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</si>
  <si>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</si>
  <si>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</si>
  <si>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</si>
  <si>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</si>
  <si>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</si>
  <si>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</si>
  <si>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</si>
  <si>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</si>
  <si>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</si>
  <si>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</si>
  <si>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</si>
  <si>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</si>
  <si>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</si>
  <si>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</si>
  <si>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</si>
  <si>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</si>
  <si>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</si>
  <si>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</si>
  <si>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</si>
  <si>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</si>
  <si>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</si>
  <si>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</si>
  <si>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</si>
  <si>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</si>
  <si>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</si>
  <si>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</si>
  <si>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</si>
  <si>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</si>
  <si>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</si>
  <si>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</si>
  <si>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</si>
  <si>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</si>
  <si>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</si>
  <si>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</si>
  <si>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</si>
  <si>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</si>
  <si>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</si>
  <si>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</si>
  <si>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</si>
  <si>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</si>
  <si>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</si>
  <si>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</si>
  <si>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</si>
  <si>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</si>
  <si>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</si>
  <si>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</si>
  <si>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</si>
  <si>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</si>
  <si>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</si>
  <si>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</si>
  <si>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</si>
  <si>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</si>
  <si>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</si>
  <si>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</si>
  <si>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</si>
  <si>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</si>
  <si>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</si>
  <si>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</si>
  <si>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</si>
  <si>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</si>
  <si>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</si>
  <si>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</si>
  <si>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</si>
  <si>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</si>
  <si>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</si>
  <si>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</si>
  <si>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</si>
  <si>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</si>
  <si>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</si>
  <si>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</si>
  <si>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</si>
  <si>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</si>
  <si>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</si>
  <si>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</si>
  <si>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</si>
  <si>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</si>
  <si>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</si>
  <si>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</si>
  <si>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</si>
  <si>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</si>
  <si>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</si>
  <si>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</si>
  <si>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</si>
  <si>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</si>
  <si>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</si>
  <si>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</si>
  <si>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</si>
  <si>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</si>
  <si>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</si>
  <si>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</si>
  <si>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</si>
  <si>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</si>
  <si>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</si>
  <si>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</si>
  <si>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</si>
  <si>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</si>
  <si>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</si>
  <si>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</si>
  <si>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</si>
  <si>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</si>
  <si>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</si>
  <si>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</si>
  <si>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</si>
  <si>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</si>
  <si>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</si>
  <si>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</si>
  <si>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</si>
  <si>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</si>
  <si>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</si>
  <si>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</si>
  <si>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</si>
  <si>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</si>
  <si>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</si>
  <si>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</si>
  <si>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</si>
  <si>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</si>
  <si>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</si>
  <si>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</si>
  <si>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</si>
  <si>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</si>
  <si>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</si>
  <si>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</si>
  <si>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</si>
  <si>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</si>
  <si>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</si>
  <si>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</si>
  <si>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</si>
  <si>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</si>
  <si>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</si>
  <si>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</si>
  <si>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</si>
  <si>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</si>
  <si>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</si>
  <si>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</si>
  <si>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</si>
  <si>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</si>
  <si>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</si>
  <si>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</si>
  <si>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</si>
  <si>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</si>
  <si>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</si>
  <si>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</si>
  <si>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</si>
  <si>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</si>
  <si>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</si>
  <si>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</si>
  <si>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</si>
  <si>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</si>
  <si>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</si>
  <si>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</si>
  <si>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</si>
  <si>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</si>
  <si>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</si>
  <si>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</si>
  <si>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</si>
  <si>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</si>
  <si>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</si>
  <si>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</si>
  <si>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</si>
  <si>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</si>
  <si>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</si>
  <si>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</si>
  <si>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</si>
  <si>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</si>
  <si>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</si>
  <si>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</si>
  <si>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</si>
  <si>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</si>
  <si>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</si>
  <si>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</si>
  <si>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</si>
  <si>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</si>
  <si>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</si>
  <si>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</si>
  <si>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</si>
  <si>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</si>
  <si>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</si>
  <si>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</si>
  <si>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</si>
  <si>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</si>
  <si>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</si>
  <si>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</si>
  <si>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</si>
  <si>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</si>
  <si>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</si>
  <si>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</si>
  <si>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</si>
  <si>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</si>
  <si>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</si>
  <si>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</si>
  <si>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</si>
  <si>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</si>
  <si>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</si>
  <si>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</si>
  <si>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</si>
  <si>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</si>
  <si>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</si>
  <si>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</si>
  <si>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</si>
  <si>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</si>
  <si>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</si>
  <si>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</si>
  <si>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</si>
  <si>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</si>
  <si>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</si>
  <si>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</si>
  <si>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</si>
  <si>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</si>
  <si>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</si>
  <si>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</si>
  <si>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</si>
  <si>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</si>
  <si>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</si>
  <si>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</si>
  <si>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</si>
  <si>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</si>
  <si>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</si>
  <si>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</si>
  <si>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</si>
  <si>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</si>
  <si>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</si>
  <si>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</si>
  <si>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</si>
  <si>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</si>
  <si>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</si>
  <si>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</si>
  <si>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</si>
  <si>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</si>
  <si>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</si>
  <si>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</si>
  <si>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</si>
  <si>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</si>
  <si>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</si>
  <si>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</si>
  <si>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</si>
  <si>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</si>
  <si>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</si>
  <si>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</si>
  <si>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</si>
  <si>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</si>
  <si>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</si>
  <si>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</si>
  <si>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</si>
  <si>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</si>
  <si>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</si>
  <si>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</si>
  <si>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</si>
  <si>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</si>
  <si>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</si>
  <si>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</si>
  <si>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</si>
  <si>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</si>
  <si>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</si>
  <si>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</si>
  <si>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</si>
  <si>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</si>
  <si>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</si>
  <si>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</si>
  <si>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</si>
  <si>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</si>
  <si>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</si>
  <si>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</si>
  <si>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</si>
  <si>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</si>
  <si>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</si>
  <si>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</si>
  <si>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</si>
  <si>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</si>
  <si>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</si>
  <si>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</si>
  <si>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</si>
  <si>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</si>
  <si>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</si>
  <si>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</si>
  <si>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</si>
  <si>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</si>
  <si>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</si>
  <si>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</si>
  <si>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</si>
  <si>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</si>
  <si>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</si>
  <si>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</si>
  <si>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</si>
  <si>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</si>
  <si>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</si>
  <si>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</si>
  <si>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</si>
  <si>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</si>
  <si>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</si>
  <si>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</si>
  <si>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</si>
  <si>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</si>
  <si>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</si>
  <si>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</si>
  <si>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</si>
  <si>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</si>
  <si>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</si>
  <si>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</si>
  <si>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</si>
  <si>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</si>
  <si>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</si>
  <si>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</si>
  <si>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</si>
  <si>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</si>
  <si>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</si>
  <si>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</si>
  <si>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</si>
  <si>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</si>
  <si>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</si>
  <si>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</si>
  <si>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</si>
  <si>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</si>
  <si>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</si>
  <si>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</si>
  <si>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</si>
  <si>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</si>
  <si>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</si>
  <si>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</si>
  <si>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</si>
  <si>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</si>
  <si>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</si>
  <si>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</si>
  <si>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</si>
  <si>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</si>
  <si>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</si>
  <si>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</si>
  <si>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</si>
  <si>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</si>
  <si>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</si>
  <si>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</si>
  <si>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</si>
  <si>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</si>
  <si>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</si>
  <si>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</si>
  <si>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</si>
  <si>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</si>
  <si>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</si>
  <si>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</si>
  <si>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</si>
  <si>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</si>
  <si>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</si>
  <si>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</si>
  <si>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</si>
  <si>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</si>
  <si>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</si>
  <si>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</si>
  <si>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</si>
  <si>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</si>
  <si>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</si>
  <si>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</si>
  <si>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</si>
  <si>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</si>
  <si>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</si>
  <si>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</si>
  <si>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</si>
  <si>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</si>
  <si>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</si>
  <si>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</si>
  <si>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</si>
  <si>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</si>
  <si>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</si>
  <si>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</si>
  <si>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</si>
  <si>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</si>
  <si>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</si>
  <si>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</si>
  <si>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</si>
  <si>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</si>
  <si>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</si>
  <si>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</si>
  <si>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</si>
  <si>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</si>
  <si>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</si>
  <si>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</si>
  <si>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</si>
  <si>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</si>
  <si>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</si>
  <si>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</si>
  <si>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</si>
  <si>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</si>
  <si>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</si>
  <si>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</si>
  <si>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</si>
  <si>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</si>
  <si>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</si>
  <si>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</si>
  <si>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</si>
  <si>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</si>
  <si>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</si>
  <si>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</si>
  <si>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</si>
  <si>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</si>
  <si>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</si>
  <si>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</si>
  <si>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</si>
  <si>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</si>
  <si>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</si>
  <si>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</si>
  <si>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</si>
  <si>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</si>
  <si>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</si>
  <si>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</si>
  <si>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</si>
  <si>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</si>
  <si>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</si>
  <si>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</si>
  <si>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</si>
  <si>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</si>
  <si>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</si>
  <si>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</si>
  <si>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</si>
  <si>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</si>
  <si>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</si>
  <si>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</si>
  <si>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</si>
  <si>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</si>
  <si>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</si>
  <si>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</si>
  <si>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</si>
  <si>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</si>
  <si>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</si>
  <si>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</si>
  <si>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</si>
  <si>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</si>
  <si>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</si>
  <si>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</si>
  <si>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</si>
  <si>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</si>
  <si>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</si>
  <si>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</si>
  <si>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</si>
  <si>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</si>
  <si>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</si>
  <si>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</si>
  <si>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</si>
  <si>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</si>
  <si>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</si>
  <si>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</si>
  <si>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</si>
  <si>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</si>
  <si>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</si>
  <si>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</si>
  <si>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</si>
  <si>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</si>
  <si>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</si>
  <si>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</si>
  <si>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</si>
  <si>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</si>
  <si>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</si>
  <si>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</si>
  <si>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</si>
  <si>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</si>
  <si>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</si>
  <si>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</si>
  <si>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</si>
  <si>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</si>
  <si>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</si>
  <si>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</si>
  <si>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</si>
  <si>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</si>
  <si>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</si>
  <si>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</si>
  <si>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</si>
  <si>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</si>
  <si>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</si>
  <si>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</si>
  <si>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</si>
  <si>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</si>
  <si>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</si>
  <si>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</si>
  <si>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</si>
  <si>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</si>
  <si>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</si>
  <si>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</si>
  <si>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</si>
  <si>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</si>
  <si>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</si>
  <si>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</si>
  <si>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</si>
  <si>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</si>
  <si>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</si>
  <si>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</si>
  <si>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</si>
  <si>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</si>
  <si>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</si>
  <si>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</si>
  <si>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</si>
  <si>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</si>
  <si>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</si>
  <si>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</si>
  <si>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</si>
  <si>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</si>
  <si>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</si>
  <si>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</si>
  <si>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</si>
  <si>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</si>
  <si>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</si>
  <si>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</si>
  <si>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</si>
  <si>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</si>
  <si>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</si>
  <si>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</si>
  <si>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</si>
  <si>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</si>
  <si>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</si>
  <si>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</si>
  <si>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</si>
  <si>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</si>
  <si>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</si>
  <si>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</si>
  <si>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</si>
  <si>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</si>
  <si>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</si>
  <si>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</si>
  <si>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</si>
  <si>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</si>
  <si>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</si>
  <si>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</si>
  <si>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</si>
  <si>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</si>
  <si>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</si>
  <si>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</si>
  <si>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</si>
  <si>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</si>
  <si>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</si>
  <si>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</si>
  <si>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</si>
  <si>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</si>
  <si>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</si>
  <si>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</si>
  <si>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</si>
  <si>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</si>
  <si>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</si>
  <si>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</si>
  <si>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</si>
  <si>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</si>
  <si>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</si>
  <si>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</si>
  <si>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</si>
  <si>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</si>
  <si>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</si>
  <si>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</si>
  <si>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</si>
  <si>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</si>
  <si>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</si>
  <si>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</si>
  <si>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</si>
  <si>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</si>
  <si>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</si>
  <si>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</si>
  <si>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</si>
  <si>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</si>
  <si>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</si>
  <si>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</si>
  <si>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</si>
  <si>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</si>
  <si>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</si>
  <si>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</si>
  <si>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</si>
  <si>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</si>
  <si>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</si>
  <si>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</si>
  <si>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</si>
  <si>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</si>
  <si>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</si>
  <si>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</si>
  <si>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</si>
  <si>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</si>
  <si>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</si>
  <si>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</si>
  <si>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</si>
  <si>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</si>
  <si>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</si>
  <si>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</si>
  <si>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</si>
  <si>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</si>
  <si>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</si>
  <si>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</si>
  <si>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</si>
  <si>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</si>
  <si>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</si>
  <si>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</si>
  <si>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</si>
  <si>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</si>
  <si>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</si>
  <si>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</si>
  <si>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</si>
  <si>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</si>
  <si>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</si>
  <si>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</si>
  <si>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</si>
  <si>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</si>
  <si>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</si>
  <si>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</si>
  <si>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</si>
  <si>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</si>
  <si>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</si>
  <si>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</si>
  <si>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</si>
  <si>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</si>
  <si>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</si>
  <si>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</si>
  <si>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</si>
  <si>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</si>
  <si>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</si>
  <si>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</si>
  <si>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</si>
  <si>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</si>
  <si>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</si>
  <si>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</si>
  <si>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</si>
  <si>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</si>
  <si>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</si>
  <si>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</si>
  <si>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</si>
  <si>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</si>
  <si>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</si>
  <si>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</si>
  <si>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</si>
  <si>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</si>
  <si>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</si>
  <si>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</si>
  <si>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</si>
  <si>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</si>
  <si>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</si>
  <si>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</si>
  <si>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</si>
  <si>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</si>
  <si>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</si>
  <si>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</si>
  <si>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</si>
  <si>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</si>
  <si>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</si>
  <si>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</si>
  <si>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</si>
  <si>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</si>
  <si>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</si>
  <si>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</si>
  <si>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</si>
  <si>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</si>
  <si>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</si>
  <si>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</si>
  <si>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</si>
  <si>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</si>
  <si>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</si>
  <si>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</si>
  <si>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</si>
  <si>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</si>
  <si>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</si>
  <si>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</si>
  <si>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</si>
  <si>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</si>
  <si>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</si>
  <si>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</si>
  <si>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</si>
  <si>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</si>
  <si>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</si>
  <si>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</si>
  <si>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</si>
  <si>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</si>
  <si>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</si>
  <si>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</si>
  <si>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</si>
  <si>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</si>
  <si>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</si>
  <si>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</si>
  <si>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</si>
  <si>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</si>
  <si>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</si>
  <si>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</si>
  <si>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</si>
  <si>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</si>
  <si>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</si>
  <si>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</si>
  <si>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</si>
  <si>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</si>
  <si>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</si>
  <si>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</si>
  <si>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</si>
  <si>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</si>
  <si>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</si>
  <si>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</si>
  <si>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</si>
  <si>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</si>
  <si>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</si>
  <si>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</si>
  <si>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</si>
  <si>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</si>
  <si>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</si>
  <si>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</si>
  <si>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</si>
  <si>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</si>
  <si>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</si>
  <si>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</si>
  <si>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</si>
  <si>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</si>
  <si>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</si>
  <si>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</si>
  <si>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</si>
  <si>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</si>
  <si>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</si>
  <si>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</si>
  <si>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</si>
  <si>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</si>
  <si>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</si>
  <si>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</si>
  <si>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</si>
  <si>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</si>
  <si>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</si>
  <si>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</si>
  <si>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</si>
  <si>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</si>
  <si>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</si>
  <si>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</si>
  <si>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</si>
  <si>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</si>
  <si>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</si>
  <si>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</si>
  <si>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</si>
  <si>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</si>
  <si>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</si>
  <si>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</si>
  <si>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</si>
  <si>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</si>
  <si>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</si>
  <si>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</si>
  <si>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</si>
  <si>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</si>
  <si>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</si>
  <si>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</si>
  <si>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</si>
  <si>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</si>
  <si>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</si>
  <si>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</si>
  <si>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</si>
  <si>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</si>
  <si>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</si>
  <si>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</si>
  <si>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</si>
  <si>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</si>
  <si>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</si>
  <si>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</si>
  <si>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</si>
  <si>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</si>
  <si>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</si>
  <si>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</si>
  <si>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</si>
  <si>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</si>
  <si>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</si>
  <si>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</si>
  <si>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</si>
  <si>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</si>
  <si>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</si>
  <si>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</si>
  <si>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</si>
  <si>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</si>
  <si>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</si>
  <si>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</si>
  <si>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</si>
  <si>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</si>
  <si>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</si>
  <si>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</si>
  <si>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</si>
  <si>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</si>
  <si>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</si>
  <si>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</si>
  <si>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</si>
  <si>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</si>
  <si>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</si>
  <si>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</si>
  <si>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</si>
  <si>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</si>
  <si>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</si>
  <si>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</si>
  <si>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</si>
  <si>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</si>
  <si>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</si>
  <si>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</si>
  <si>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</si>
  <si>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</si>
  <si>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</si>
  <si>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</si>
  <si>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</si>
  <si>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</si>
  <si>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</si>
  <si>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</si>
  <si>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</si>
  <si>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</si>
  <si>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</si>
  <si>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</si>
  <si>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</si>
  <si>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</si>
  <si>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</si>
  <si>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</si>
  <si>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</si>
  <si>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</si>
  <si>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</si>
  <si>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</si>
  <si>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</si>
  <si>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</si>
  <si>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</si>
  <si>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</si>
  <si>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</si>
  <si>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</si>
  <si>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</si>
  <si>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</si>
  <si>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</si>
  <si>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</si>
  <si>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</si>
  <si>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</si>
  <si>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</si>
  <si>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</si>
  <si>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</si>
  <si>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</si>
  <si>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</si>
  <si>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</si>
  <si>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</si>
  <si>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</si>
  <si>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</si>
  <si>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</si>
  <si>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</si>
  <si>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</si>
  <si>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</si>
  <si>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</si>
  <si>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2021-20-10000715</t>
  </si>
  <si>
    <t>INSTITUTO COLOMBIANO DE BIENESTAR FAMILIAR-ICBF</t>
  </si>
  <si>
    <t>20-146-2010</t>
  </si>
  <si>
    <t>Atender a la primera infancia en el marco de la estrategia de cero a siempre, de conformidad con las directrices, lineamientos y parámetros establecidos por el ICBF, así como regulas las relaciones entre las partes derivadas de la entrega de aporte del ICBF a el contratista, para que este asuma con su personal y bajo su exclusiva responsabilidad dicha atención.</t>
  </si>
  <si>
    <t>20-147-2011</t>
  </si>
  <si>
    <t>20-146-2012</t>
  </si>
  <si>
    <t>20-423-2012</t>
  </si>
  <si>
    <t>20-466-2012</t>
  </si>
  <si>
    <t>20-293-2014</t>
  </si>
  <si>
    <t>20-410-2014</t>
  </si>
  <si>
    <t>20-634-2016</t>
  </si>
  <si>
    <t>20-307-2017</t>
  </si>
  <si>
    <t>20-325-2018</t>
  </si>
  <si>
    <t>20-101-2019</t>
  </si>
  <si>
    <t>20-110-2020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</si>
  <si>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</si>
  <si>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NOHEMA SANGUINO SEPULVEDA</t>
  </si>
  <si>
    <t>cdisanjosedelasamericas@hotmail.com</t>
  </si>
  <si>
    <t>3163527711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</si>
  <si>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</si>
  <si>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CORREGIMIENTO SAN JOSE DE LAS AMERICAS, SAN MARTIN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</si>
</sst>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459</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76">
        <v>800209630</v>
      </c>
      <c r="C20" s="5"/>
      <c r="D20" s="73"/>
      <c r="E20" s="5"/>
      <c r="F20" s="5"/>
      <c r="G20" s="5"/>
      <c r="H20" s="243"/>
      <c r="I20" s="148" t="s">
        <v>459</v>
      </c>
      <c r="J20" s="149" t="s">
        <v>484</v>
      </c>
      <c r="K20" s="150">
        <v>879637452</v>
      </c>
      <c r="L20" s="151"/>
      <c r="M20" s="151">
        <v>44561</v>
      </c>
      <c r="N20" s="134">
        <f>+(M20-L20)/30</f>
        <v>1485.3666666666666</v>
      </c>
      <c r="O20" s="137"/>
      <c r="U20" s="133"/>
      <c r="V20" s="105">
        <f ca="1">NOW()</f>
        <v>44194.668678472219</v>
      </c>
      <c r="W20" s="105">
        <f ca="1">NOW()</f>
        <v>44194.668678472219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ASOCIACIÓN DE HOGARES COMUNITARIOS MODALIDAD CDI INSTITUCIONAL Y FAMILIAR SAN JOSE DE LAS AMERICAS</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2677</v>
      </c>
      <c r="C48" s="111" t="s">
        <v>31</v>
      </c>
      <c r="D48" s="120" t="s">
        <v>2678</v>
      </c>
      <c r="E48" s="144">
        <v>40182</v>
      </c>
      <c r="F48" s="144">
        <v>40543</v>
      </c>
      <c r="G48" s="159">
        <f>IF(AND(E48&lt;&gt;"",F48&lt;&gt;""),((F48-E48)/30),"")</f>
        <v>12.033333333333333</v>
      </c>
      <c r="H48" s="113" t="s">
        <v>2679</v>
      </c>
      <c r="I48" s="112" t="s">
        <v>459</v>
      </c>
      <c r="J48" s="112" t="s">
        <v>484</v>
      </c>
      <c r="K48" s="115">
        <v>74154392</v>
      </c>
      <c r="L48" s="114" t="s">
        <v>1148</v>
      </c>
      <c r="M48" s="116"/>
      <c r="N48" s="114" t="s">
        <v>27</v>
      </c>
      <c r="O48" s="114" t="s">
        <v>1148</v>
      </c>
      <c r="P48" s="78"/>
    </row>
    <row r="49" spans="1:16" s="6" customFormat="1" ht="24.75" customHeight="1" x14ac:dyDescent="0.25">
      <c r="A49" s="142">
        <v>2</v>
      </c>
      <c r="B49" s="121" t="s">
        <v>2677</v>
      </c>
      <c r="C49" s="111" t="s">
        <v>31</v>
      </c>
      <c r="D49" s="120" t="s">
        <v>2680</v>
      </c>
      <c r="E49" s="144">
        <v>40546</v>
      </c>
      <c r="F49" s="144">
        <v>40908</v>
      </c>
      <c r="G49" s="159">
        <f t="shared" ref="G49:G50" si="2">IF(AND(E49&lt;&gt;"",F49&lt;&gt;""),((F49-E49)/30),"")</f>
        <v>12.066666666666666</v>
      </c>
      <c r="H49" s="113" t="s">
        <v>2679</v>
      </c>
      <c r="I49" s="112" t="s">
        <v>459</v>
      </c>
      <c r="J49" s="112" t="s">
        <v>484</v>
      </c>
      <c r="K49" s="122">
        <v>78039576</v>
      </c>
      <c r="L49" s="114" t="s">
        <v>1148</v>
      </c>
      <c r="M49" s="116"/>
      <c r="N49" s="114" t="s">
        <v>27</v>
      </c>
      <c r="O49" s="114" t="s">
        <v>1148</v>
      </c>
      <c r="P49" s="78"/>
    </row>
    <row r="50" spans="1:16" s="6" customFormat="1" ht="24.75" customHeight="1" x14ac:dyDescent="0.25">
      <c r="A50" s="142">
        <v>3</v>
      </c>
      <c r="B50" s="121" t="s">
        <v>2677</v>
      </c>
      <c r="C50" s="111" t="s">
        <v>31</v>
      </c>
      <c r="D50" s="120" t="s">
        <v>2681</v>
      </c>
      <c r="E50" s="144">
        <v>40910</v>
      </c>
      <c r="F50" s="144">
        <v>41274</v>
      </c>
      <c r="G50" s="159">
        <f t="shared" si="2"/>
        <v>12.133333333333333</v>
      </c>
      <c r="H50" s="118" t="s">
        <v>2679</v>
      </c>
      <c r="I50" s="112" t="s">
        <v>459</v>
      </c>
      <c r="J50" s="112" t="s">
        <v>484</v>
      </c>
      <c r="K50" s="115">
        <v>87795208</v>
      </c>
      <c r="L50" s="114" t="s">
        <v>1148</v>
      </c>
      <c r="M50" s="116"/>
      <c r="N50" s="114" t="s">
        <v>27</v>
      </c>
      <c r="O50" s="114" t="s">
        <v>1148</v>
      </c>
      <c r="P50" s="78"/>
    </row>
    <row r="51" spans="1:16" s="6" customFormat="1" ht="24.75" customHeight="1" outlineLevel="1" x14ac:dyDescent="0.25">
      <c r="A51" s="142">
        <v>4</v>
      </c>
      <c r="B51" s="121" t="s">
        <v>2677</v>
      </c>
      <c r="C51" s="111" t="s">
        <v>31</v>
      </c>
      <c r="D51" s="109" t="s">
        <v>2682</v>
      </c>
      <c r="E51" s="144">
        <v>41162</v>
      </c>
      <c r="F51" s="144">
        <v>41274</v>
      </c>
      <c r="G51" s="159">
        <f t="shared" ref="G51:G107" si="3">IF(AND(E51&lt;&gt;"",F51&lt;&gt;""),((F51-E51)/30),"")</f>
        <v>3.7333333333333334</v>
      </c>
      <c r="H51" s="113" t="s">
        <v>2679</v>
      </c>
      <c r="I51" s="112" t="s">
        <v>459</v>
      </c>
      <c r="J51" s="112" t="s">
        <v>484</v>
      </c>
      <c r="K51" s="115">
        <v>64696320</v>
      </c>
      <c r="L51" s="114" t="s">
        <v>1148</v>
      </c>
      <c r="M51" s="116"/>
      <c r="N51" s="114" t="s">
        <v>27</v>
      </c>
      <c r="O51" s="114" t="s">
        <v>1148</v>
      </c>
      <c r="P51" s="78"/>
    </row>
    <row r="52" spans="1:16" s="7" customFormat="1" ht="24.75" customHeight="1" outlineLevel="1" x14ac:dyDescent="0.25">
      <c r="A52" s="143">
        <v>5</v>
      </c>
      <c r="B52" s="121" t="s">
        <v>2677</v>
      </c>
      <c r="C52" s="111" t="s">
        <v>31</v>
      </c>
      <c r="D52" s="109" t="s">
        <v>2683</v>
      </c>
      <c r="E52" s="144">
        <v>41247</v>
      </c>
      <c r="F52" s="144">
        <v>41851</v>
      </c>
      <c r="G52" s="159">
        <f t="shared" si="3"/>
        <v>20.133333333333333</v>
      </c>
      <c r="H52" s="118" t="s">
        <v>2679</v>
      </c>
      <c r="I52" s="112" t="s">
        <v>459</v>
      </c>
      <c r="J52" s="112" t="s">
        <v>484</v>
      </c>
      <c r="K52" s="115">
        <v>304489152</v>
      </c>
      <c r="L52" s="114" t="s">
        <v>1148</v>
      </c>
      <c r="M52" s="116"/>
      <c r="N52" s="114" t="s">
        <v>27</v>
      </c>
      <c r="O52" s="114" t="s">
        <v>1148</v>
      </c>
      <c r="P52" s="79"/>
    </row>
    <row r="53" spans="1:16" s="7" customFormat="1" ht="24.75" customHeight="1" outlineLevel="1" x14ac:dyDescent="0.25">
      <c r="A53" s="143">
        <v>6</v>
      </c>
      <c r="B53" s="110" t="s">
        <v>2677</v>
      </c>
      <c r="C53" s="111" t="s">
        <v>31</v>
      </c>
      <c r="D53" s="109" t="s">
        <v>2684</v>
      </c>
      <c r="E53" s="144">
        <v>41836</v>
      </c>
      <c r="F53" s="144">
        <v>42003</v>
      </c>
      <c r="G53" s="159">
        <f t="shared" si="3"/>
        <v>5.5666666666666664</v>
      </c>
      <c r="H53" s="118" t="s">
        <v>2679</v>
      </c>
      <c r="I53" s="112" t="s">
        <v>459</v>
      </c>
      <c r="J53" s="112" t="s">
        <v>484</v>
      </c>
      <c r="K53" s="115">
        <v>115406352</v>
      </c>
      <c r="L53" s="114" t="s">
        <v>1148</v>
      </c>
      <c r="M53" s="116"/>
      <c r="N53" s="114" t="s">
        <v>27</v>
      </c>
      <c r="O53" s="114" t="s">
        <v>26</v>
      </c>
      <c r="P53" s="79"/>
    </row>
    <row r="54" spans="1:16" s="7" customFormat="1" ht="24.75" customHeight="1" outlineLevel="1" x14ac:dyDescent="0.25">
      <c r="A54" s="143">
        <v>7</v>
      </c>
      <c r="B54" s="110" t="s">
        <v>2677</v>
      </c>
      <c r="C54" s="111" t="s">
        <v>31</v>
      </c>
      <c r="D54" s="120" t="s">
        <v>2685</v>
      </c>
      <c r="E54" s="144">
        <v>41989</v>
      </c>
      <c r="F54" s="144">
        <v>42369</v>
      </c>
      <c r="G54" s="159">
        <f t="shared" si="3"/>
        <v>12.666666666666666</v>
      </c>
      <c r="H54" s="113" t="s">
        <v>2679</v>
      </c>
      <c r="I54" s="112" t="s">
        <v>459</v>
      </c>
      <c r="J54" s="112" t="s">
        <v>484</v>
      </c>
      <c r="K54" s="117">
        <v>341872767</v>
      </c>
      <c r="L54" s="114" t="s">
        <v>1148</v>
      </c>
      <c r="M54" s="116"/>
      <c r="N54" s="114" t="s">
        <v>27</v>
      </c>
      <c r="O54" s="114" t="s">
        <v>26</v>
      </c>
      <c r="P54" s="79"/>
    </row>
    <row r="55" spans="1:16" s="7" customFormat="1" ht="24.75" customHeight="1" outlineLevel="1" x14ac:dyDescent="0.25">
      <c r="A55" s="143">
        <v>8</v>
      </c>
      <c r="B55" s="110" t="s">
        <v>2677</v>
      </c>
      <c r="C55" s="111" t="s">
        <v>31</v>
      </c>
      <c r="D55" s="120" t="s">
        <v>2686</v>
      </c>
      <c r="E55" s="144">
        <v>42709</v>
      </c>
      <c r="F55" s="144">
        <v>43084</v>
      </c>
      <c r="G55" s="159">
        <f t="shared" si="3"/>
        <v>12.5</v>
      </c>
      <c r="H55" s="113" t="s">
        <v>2679</v>
      </c>
      <c r="I55" s="112" t="s">
        <v>459</v>
      </c>
      <c r="J55" s="112" t="s">
        <v>484</v>
      </c>
      <c r="K55" s="117">
        <v>450679269</v>
      </c>
      <c r="L55" s="114" t="s">
        <v>1148</v>
      </c>
      <c r="M55" s="116"/>
      <c r="N55" s="114" t="s">
        <v>27</v>
      </c>
      <c r="O55" s="114" t="s">
        <v>26</v>
      </c>
      <c r="P55" s="79"/>
    </row>
    <row r="56" spans="1:16" s="7" customFormat="1" ht="24.75" customHeight="1" outlineLevel="1" x14ac:dyDescent="0.25">
      <c r="A56" s="143">
        <v>9</v>
      </c>
      <c r="B56" s="110" t="s">
        <v>2677</v>
      </c>
      <c r="C56" s="111" t="s">
        <v>31</v>
      </c>
      <c r="D56" s="109" t="s">
        <v>2687</v>
      </c>
      <c r="E56" s="144">
        <v>43074</v>
      </c>
      <c r="F56" s="144">
        <v>43404</v>
      </c>
      <c r="G56" s="159">
        <f t="shared" si="3"/>
        <v>11</v>
      </c>
      <c r="H56" s="113" t="s">
        <v>2679</v>
      </c>
      <c r="I56" s="112" t="s">
        <v>459</v>
      </c>
      <c r="J56" s="112" t="s">
        <v>484</v>
      </c>
      <c r="K56" s="117">
        <v>375273944</v>
      </c>
      <c r="L56" s="114" t="s">
        <v>1148</v>
      </c>
      <c r="M56" s="116"/>
      <c r="N56" s="114" t="s">
        <v>27</v>
      </c>
      <c r="O56" s="114" t="s">
        <v>26</v>
      </c>
      <c r="P56" s="79"/>
    </row>
    <row r="57" spans="1:16" s="7" customFormat="1" ht="24.75" customHeight="1" outlineLevel="1" x14ac:dyDescent="0.25">
      <c r="A57" s="143">
        <v>10</v>
      </c>
      <c r="B57" s="64" t="s">
        <v>2677</v>
      </c>
      <c r="C57" s="65" t="s">
        <v>31</v>
      </c>
      <c r="D57" s="63" t="s">
        <v>2688</v>
      </c>
      <c r="E57" s="144">
        <v>43405</v>
      </c>
      <c r="F57" s="144">
        <v>43434</v>
      </c>
      <c r="G57" s="159">
        <f t="shared" si="3"/>
        <v>0.96666666666666667</v>
      </c>
      <c r="H57" s="64" t="s">
        <v>2679</v>
      </c>
      <c r="I57" s="63" t="s">
        <v>459</v>
      </c>
      <c r="J57" s="63" t="s">
        <v>484</v>
      </c>
      <c r="K57" s="66">
        <v>43197732</v>
      </c>
      <c r="L57" s="65" t="s">
        <v>1148</v>
      </c>
      <c r="M57" s="67"/>
      <c r="N57" s="65" t="s">
        <v>27</v>
      </c>
      <c r="O57" s="65" t="s">
        <v>26</v>
      </c>
      <c r="P57" s="79"/>
    </row>
    <row r="58" spans="1:16" s="7" customFormat="1" ht="24.75" customHeight="1" outlineLevel="1" x14ac:dyDescent="0.25">
      <c r="A58" s="143">
        <v>11</v>
      </c>
      <c r="B58" s="64" t="s">
        <v>2677</v>
      </c>
      <c r="C58" s="65" t="s">
        <v>31</v>
      </c>
      <c r="D58" s="120" t="s">
        <v>2689</v>
      </c>
      <c r="E58" s="144">
        <v>43482</v>
      </c>
      <c r="F58" s="144">
        <v>43820</v>
      </c>
      <c r="G58" s="159">
        <f t="shared" si="3"/>
        <v>11.266666666666667</v>
      </c>
      <c r="H58" s="64" t="s">
        <v>2679</v>
      </c>
      <c r="I58" s="63" t="s">
        <v>459</v>
      </c>
      <c r="J58" s="63" t="s">
        <v>484</v>
      </c>
      <c r="K58" s="66">
        <v>406076284</v>
      </c>
      <c r="L58" s="65" t="s">
        <v>1148</v>
      </c>
      <c r="M58" s="67"/>
      <c r="N58" s="65" t="s">
        <v>27</v>
      </c>
      <c r="O58" s="65" t="s">
        <v>26</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2690</v>
      </c>
      <c r="E114" s="144">
        <v>43888</v>
      </c>
      <c r="F114" s="144">
        <v>44195</v>
      </c>
      <c r="G114" s="159">
        <f>IF(AND(E114&lt;&gt;"",F114&lt;&gt;""),((F114-E114)/30),"")</f>
        <v>10.233333333333333</v>
      </c>
      <c r="H114" s="121" t="s">
        <v>2691</v>
      </c>
      <c r="I114" s="120" t="s">
        <v>459</v>
      </c>
      <c r="J114" s="120" t="s">
        <v>484</v>
      </c>
      <c r="K114" s="122">
        <v>512459074</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35185498.079999998</v>
      </c>
      <c r="F185" s="92"/>
      <c r="G185" s="93"/>
      <c r="H185" s="88"/>
      <c r="I185" s="90" t="s">
        <v>2627</v>
      </c>
      <c r="J185" s="165">
        <f>+SUM(M179:M183)</f>
        <v>0.02</v>
      </c>
      <c r="K185" s="236" t="s">
        <v>2628</v>
      </c>
      <c r="L185" s="236"/>
      <c r="M185" s="94">
        <f>+J185*(SUM(K20:K35))</f>
        <v>17592749.039999999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33884</v>
      </c>
      <c r="D193" s="5"/>
      <c r="E193" s="125">
        <v>2455</v>
      </c>
      <c r="F193" s="5"/>
      <c r="G193" s="5"/>
      <c r="H193" s="146" t="s">
        <v>2692</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47" t="s">
        <v>2696</v>
      </c>
      <c r="J211" s="27" t="s">
        <v>2622</v>
      </c>
      <c r="K211" s="147" t="s">
        <v>2696</v>
      </c>
      <c r="L211" s="21"/>
      <c r="M211" s="21"/>
      <c r="N211" s="21"/>
      <c r="O211" s="8"/>
    </row>
    <row r="212" spans="1:15" x14ac:dyDescent="0.25">
      <c r="A212" s="9"/>
      <c r="B212" s="27" t="s">
        <v>2619</v>
      </c>
      <c r="C212" s="146" t="s">
        <v>2692</v>
      </c>
      <c r="D212" s="21"/>
      <c r="G212" s="27" t="s">
        <v>2621</v>
      </c>
      <c r="H212" s="147" t="s">
        <v>2694</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Awana Col</cp:lastModifiedBy>
  <cp:lastPrinted>2020-12-29T20:34:22Z</cp:lastPrinted>
  <dcterms:created xsi:type="dcterms:W3CDTF">2020-10-14T21:57:42Z</dcterms:created>
  <dcterms:modified xsi:type="dcterms:W3CDTF">2020-12-29T21:05:19Z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