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NICOLAS\Desktop\INTERES 2021\MANIFESTACION INTERES POM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<sst xmlns="http://schemas.openxmlformats.org/spreadsheetml/2006/main" count="3088" uniqueCount="2696">
  <si>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</si>
  <si>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</si>
  <si>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</si>
  <si>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</si>
  <si>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</si>
  <si>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</si>
  <si>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</si>
  <si>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</si>
  <si>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</si>
  <si>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</si>
  <si>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</si>
  <si>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</si>
  <si>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</si>
  <si>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</si>
  <si>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</si>
  <si>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</si>
  <si>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</si>
  <si>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</si>
  <si>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</si>
  <si>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</si>
  <si>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</si>
  <si>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</si>
  <si>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</si>
  <si>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</si>
  <si>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</si>
  <si>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</si>
  <si>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</si>
  <si>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</si>
  <si>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</si>
  <si>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</si>
  <si>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</si>
  <si>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</si>
  <si>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</si>
  <si>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</si>
  <si>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</si>
  <si>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</si>
  <si>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</si>
  <si>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</si>
  <si>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</si>
  <si>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</si>
  <si>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</si>
  <si>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</si>
  <si>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</si>
  <si>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</si>
  <si>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</si>
  <si>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</si>
  <si>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</si>
  <si>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</si>
  <si>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</si>
  <si>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</si>
  <si>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</si>
  <si>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</si>
  <si>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</si>
  <si>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</si>
  <si>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</si>
  <si>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</si>
  <si>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</si>
  <si>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</si>
  <si>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</si>
  <si>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</si>
  <si>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</si>
  <si>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</si>
  <si>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</si>
  <si>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</si>
  <si>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</si>
  <si>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</si>
  <si>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</si>
  <si>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</si>
  <si>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</si>
  <si>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</si>
  <si>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</si>
  <si>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</si>
  <si>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</si>
  <si>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</si>
  <si>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</si>
  <si>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</si>
  <si>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</si>
  <si>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</si>
  <si>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</si>
  <si>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</si>
  <si>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</si>
  <si>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</si>
  <si>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</si>
  <si>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</si>
  <si>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</si>
  <si>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</si>
  <si>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</si>
  <si>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</si>
  <si>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</si>
  <si>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</si>
  <si>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</si>
  <si>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</si>
  <si>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</si>
  <si>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</si>
  <si>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</si>
  <si>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</si>
  <si>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</si>
  <si>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</si>
  <si>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</si>
  <si>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</si>
  <si>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</si>
  <si>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</si>
  <si>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</si>
  <si>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</si>
  <si>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</si>
  <si>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</si>
  <si>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</si>
  <si>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</si>
  <si>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</si>
  <si>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</si>
  <si>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</si>
  <si>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</si>
  <si>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</si>
  <si>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</si>
  <si>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</si>
  <si>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</si>
  <si>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</si>
  <si>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</si>
  <si>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</si>
  <si>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</si>
  <si>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</si>
  <si>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</si>
  <si>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</si>
  <si>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</si>
  <si>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</si>
  <si>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</si>
  <si>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</si>
  <si>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</si>
  <si>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</si>
  <si>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</si>
  <si>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</si>
  <si>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</si>
  <si>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</si>
  <si>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</si>
  <si>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</si>
  <si>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</si>
  <si>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</si>
  <si>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</si>
  <si>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</si>
  <si>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</si>
  <si>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</si>
  <si>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</si>
  <si>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</si>
  <si>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</si>
  <si>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</si>
  <si>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</si>
  <si>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</si>
  <si>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</si>
  <si>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</si>
  <si>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</si>
  <si>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</si>
  <si>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</si>
  <si>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</si>
  <si>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</si>
  <si>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</si>
  <si>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</si>
  <si>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</si>
  <si>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</si>
  <si>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</si>
  <si>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</si>
  <si>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</si>
  <si>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</si>
  <si>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</si>
  <si>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</si>
  <si>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</si>
  <si>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</si>
  <si>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</si>
  <si>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</si>
  <si>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</si>
  <si>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</si>
  <si>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</si>
  <si>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</si>
  <si>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</si>
  <si>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</si>
  <si>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</si>
  <si>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</si>
  <si>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</si>
  <si>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</si>
  <si>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</si>
  <si>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</si>
  <si>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</si>
  <si>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</si>
  <si>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</si>
  <si>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</si>
  <si>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</si>
  <si>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</si>
  <si>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</si>
  <si>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</si>
  <si>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</si>
  <si>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</si>
  <si>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</si>
  <si>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</si>
  <si>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</si>
  <si>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</si>
  <si>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</si>
  <si>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</si>
  <si>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</si>
  <si>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</si>
  <si>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</si>
  <si>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</si>
  <si>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</si>
  <si>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</si>
  <si>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</si>
  <si>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</si>
  <si>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</si>
  <si>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</si>
  <si>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</si>
  <si>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</si>
  <si>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</si>
  <si>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</si>
  <si>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</si>
  <si>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</si>
  <si>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</si>
  <si>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</si>
  <si>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</si>
  <si>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</si>
  <si>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</si>
  <si>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</si>
  <si>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</si>
  <si>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</si>
  <si>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</si>
  <si>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</si>
  <si>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</si>
  <si>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</si>
  <si>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</si>
  <si>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</si>
  <si>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</si>
  <si>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</si>
  <si>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</si>
  <si>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</si>
  <si>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</si>
  <si>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</si>
  <si>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</si>
  <si>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</si>
  <si>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</si>
  <si>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</si>
  <si>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</si>
  <si>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</si>
  <si>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</si>
  <si>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</si>
  <si>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</si>
  <si>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</si>
  <si>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</si>
  <si>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</si>
  <si>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</si>
  <si>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</si>
  <si>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</si>
  <si>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</si>
  <si>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</si>
  <si>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</si>
  <si>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</si>
  <si>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</si>
  <si>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</si>
  <si>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</si>
  <si>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</si>
  <si>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</si>
  <si>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</si>
  <si>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</si>
  <si>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</si>
  <si>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</si>
  <si>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</si>
  <si>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</si>
  <si>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</si>
  <si>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</si>
  <si>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</si>
  <si>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</si>
  <si>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</si>
  <si>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</si>
  <si>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</si>
  <si>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</si>
  <si>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</si>
  <si>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</si>
  <si>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</si>
  <si>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</si>
  <si>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</si>
  <si>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</si>
  <si>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</si>
  <si>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</si>
  <si>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</si>
  <si>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</si>
  <si>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</si>
  <si>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</si>
  <si>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</si>
  <si>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</si>
  <si>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</si>
  <si>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</si>
  <si>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</si>
  <si>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</si>
  <si>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</si>
  <si>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</si>
  <si>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</si>
  <si>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</si>
  <si>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</si>
  <si>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</si>
  <si>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</si>
  <si>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</si>
  <si>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</si>
  <si>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</si>
  <si>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</si>
  <si>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</si>
  <si>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</si>
  <si>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</si>
  <si>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</si>
  <si>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</si>
  <si>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</si>
  <si>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</si>
  <si>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</si>
  <si>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</si>
  <si>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</si>
  <si>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</si>
  <si>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</si>
  <si>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</si>
  <si>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</si>
  <si>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</si>
  <si>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</si>
  <si>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</si>
  <si>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</si>
  <si>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</si>
  <si>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</si>
  <si>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</si>
  <si>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</si>
  <si>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</si>
  <si>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</si>
  <si>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</si>
  <si>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</si>
  <si>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</si>
  <si>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</si>
  <si>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</si>
  <si>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</si>
  <si>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</si>
  <si>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</si>
  <si>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</si>
  <si>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</si>
  <si>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</si>
  <si>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</si>
  <si>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</si>
  <si>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</si>
  <si>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</si>
  <si>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</si>
  <si>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</si>
  <si>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</si>
  <si>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</si>
  <si>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</si>
  <si>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</si>
  <si>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</si>
  <si>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</si>
  <si>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</si>
  <si>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</si>
  <si>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</si>
  <si>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</si>
  <si>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</si>
  <si>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</si>
  <si>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</si>
  <si>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</si>
  <si>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</si>
  <si>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</si>
  <si>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</si>
  <si>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</si>
  <si>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</si>
  <si>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</si>
  <si>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</si>
  <si>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</si>
  <si>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</si>
  <si>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</si>
  <si>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</si>
  <si>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</si>
  <si>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</si>
  <si>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</si>
  <si>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</si>
  <si>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</si>
  <si>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</si>
  <si>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</si>
  <si>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</si>
  <si>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</si>
  <si>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</si>
  <si>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</si>
  <si>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</si>
  <si>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</si>
  <si>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</si>
  <si>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</si>
  <si>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</si>
  <si>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</si>
  <si>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</si>
  <si>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</si>
  <si>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</si>
  <si>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</si>
  <si>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</si>
  <si>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</si>
  <si>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</si>
  <si>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</si>
  <si>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</si>
  <si>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</si>
  <si>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</si>
  <si>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</si>
  <si>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</si>
  <si>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</si>
  <si>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</si>
  <si>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</si>
  <si>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</si>
  <si>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</si>
  <si>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</si>
  <si>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</si>
  <si>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</si>
  <si>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</si>
  <si>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</si>
  <si>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</si>
  <si>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</si>
  <si>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</si>
  <si>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</si>
  <si>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</si>
  <si>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</si>
  <si>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</si>
  <si>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</si>
  <si>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</si>
  <si>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</si>
  <si>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</si>
  <si>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</si>
  <si>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</si>
  <si>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</si>
  <si>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</si>
  <si>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</si>
  <si>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</si>
  <si>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</si>
  <si>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</si>
  <si>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</si>
  <si>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</si>
  <si>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</si>
  <si>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</si>
  <si>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</si>
  <si>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</si>
  <si>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</si>
  <si>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</si>
  <si>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</si>
  <si>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</si>
  <si>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</si>
  <si>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</si>
  <si>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</si>
  <si>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</si>
  <si>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</si>
  <si>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</si>
  <si>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</si>
  <si>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</si>
  <si>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</si>
  <si>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</si>
  <si>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</si>
  <si>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</si>
  <si>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</si>
  <si>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</si>
  <si>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</si>
  <si>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</si>
  <si>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</si>
  <si>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</si>
  <si>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</si>
  <si>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</si>
  <si>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</si>
  <si>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</si>
  <si>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</si>
  <si>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</si>
  <si>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</si>
  <si>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</si>
  <si>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</si>
  <si>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</si>
  <si>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</si>
  <si>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</si>
  <si>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</si>
  <si>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</si>
  <si>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</si>
  <si>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</si>
  <si>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</si>
  <si>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</si>
  <si>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</si>
  <si>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</si>
  <si>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</si>
  <si>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</si>
  <si>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</si>
  <si>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</si>
  <si>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</si>
  <si>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</si>
  <si>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</si>
  <si>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</si>
  <si>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</si>
  <si>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</si>
  <si>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</si>
  <si>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</si>
  <si>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</si>
  <si>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</si>
  <si>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</si>
  <si>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</si>
  <si>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</si>
  <si>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</si>
  <si>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</si>
  <si>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</si>
  <si>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</si>
  <si>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</si>
  <si>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</si>
  <si>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</si>
  <si>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</si>
  <si>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</si>
  <si>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</si>
  <si>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</si>
  <si>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</si>
  <si>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</si>
  <si>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</si>
  <si>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</si>
  <si>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</si>
  <si>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</si>
  <si>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</si>
  <si>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</si>
  <si>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</si>
  <si>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</si>
  <si>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</si>
  <si>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</si>
  <si>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</si>
  <si>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</si>
  <si>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</si>
  <si>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</si>
  <si>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</si>
  <si>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</si>
  <si>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</si>
  <si>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</si>
  <si>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</si>
  <si>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</si>
  <si>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</si>
  <si>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</si>
  <si>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</si>
  <si>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</si>
  <si>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</si>
  <si>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</si>
  <si>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</si>
  <si>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</si>
  <si>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</si>
  <si>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</si>
  <si>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</si>
  <si>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</si>
  <si>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</si>
  <si>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</si>
  <si>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</si>
  <si>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</si>
  <si>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</si>
  <si>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</si>
  <si>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</si>
  <si>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</si>
  <si>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</si>
  <si>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</si>
  <si>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</si>
  <si>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</si>
  <si>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</si>
  <si>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</si>
  <si>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</si>
  <si>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</si>
  <si>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</si>
  <si>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</si>
  <si>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</si>
  <si>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</si>
  <si>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</si>
  <si>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</si>
  <si>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</si>
  <si>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</si>
  <si>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</si>
  <si>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</si>
  <si>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</si>
  <si>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</si>
  <si>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</si>
  <si>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</si>
  <si>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</si>
  <si>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</si>
  <si>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</si>
  <si>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</si>
  <si>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</si>
  <si>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</si>
  <si>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</si>
  <si>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</si>
  <si>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</si>
  <si>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</si>
  <si>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</si>
  <si>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</si>
  <si>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</si>
  <si>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</si>
  <si>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</si>
  <si>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</si>
  <si>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</si>
  <si>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</si>
  <si>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</si>
  <si>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</si>
  <si>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</si>
  <si>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</si>
  <si>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</si>
  <si>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</si>
  <si>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</si>
  <si>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</si>
  <si>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</si>
  <si>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</si>
  <si>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</si>
  <si>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</si>
  <si>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</si>
  <si>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</si>
  <si>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</si>
  <si>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</si>
  <si>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</si>
  <si>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</si>
  <si>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</si>
  <si>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</si>
  <si>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</si>
  <si>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</si>
  <si>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</si>
  <si>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</si>
  <si>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</si>
  <si>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</si>
  <si>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</si>
  <si>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</si>
  <si>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</si>
  <si>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</si>
  <si>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</si>
  <si>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</si>
  <si>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</si>
  <si>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</si>
  <si>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</si>
  <si>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</si>
  <si>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</si>
  <si>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</si>
  <si>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</si>
  <si>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</si>
  <si>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</si>
  <si>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</si>
  <si>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</si>
  <si>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</si>
  <si>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</si>
  <si>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</si>
  <si>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</si>
  <si>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</si>
  <si>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</si>
  <si>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</si>
  <si>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</si>
  <si>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</si>
  <si>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</si>
  <si>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</si>
  <si>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</si>
  <si>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</si>
  <si>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</si>
  <si>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</si>
  <si>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</si>
  <si>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</si>
  <si>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</si>
  <si>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</si>
  <si>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</si>
  <si>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</si>
  <si>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</si>
  <si>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</si>
  <si>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</si>
  <si>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</si>
  <si>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</si>
  <si>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</si>
  <si>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</si>
  <si>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</si>
  <si>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</si>
  <si>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</si>
  <si>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</si>
  <si>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</si>
  <si>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</si>
  <si>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</si>
  <si>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</si>
  <si>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</si>
  <si>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</si>
  <si>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</si>
  <si>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</si>
  <si>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</si>
  <si>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</si>
  <si>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</si>
  <si>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</si>
  <si>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</si>
  <si>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</si>
  <si>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</si>
  <si>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</si>
  <si>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</si>
  <si>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</si>
  <si>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</si>
  <si>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</si>
  <si>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</si>
  <si>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</si>
  <si>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</si>
  <si>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</si>
  <si>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</si>
  <si>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</si>
  <si>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</si>
  <si>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</si>
  <si>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</si>
  <si>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</si>
  <si>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</si>
  <si>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</si>
  <si>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</si>
  <si>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</si>
  <si>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</si>
  <si>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</si>
  <si>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</si>
  <si>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</si>
  <si>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</si>
  <si>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</si>
  <si>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</si>
  <si>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</si>
  <si>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</si>
  <si>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</si>
  <si>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</si>
  <si>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</si>
  <si>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</si>
  <si>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</si>
  <si>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</si>
  <si>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</si>
  <si>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</si>
  <si>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</si>
  <si>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</si>
  <si>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</si>
  <si>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</si>
  <si>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</si>
  <si>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</si>
  <si>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</si>
  <si>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</si>
  <si>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</si>
  <si>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</si>
  <si>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</si>
  <si>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</si>
  <si>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</si>
  <si>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</si>
  <si>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</si>
  <si>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</si>
  <si>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</si>
  <si>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</si>
  <si>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</si>
  <si>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</si>
  <si>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</si>
  <si>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</si>
  <si>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</si>
  <si>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</si>
  <si>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</si>
  <si>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</si>
  <si>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</si>
  <si>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</si>
  <si>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</si>
  <si>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</si>
  <si>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</si>
  <si>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</si>
  <si>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</si>
  <si>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</si>
  <si>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</si>
  <si>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</si>
  <si>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</si>
  <si>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</si>
  <si>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</si>
  <si>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</si>
  <si>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</si>
  <si>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</si>
  <si>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</si>
  <si>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</si>
  <si>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</si>
  <si>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</si>
  <si>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</si>
  <si>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</si>
  <si>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</si>
  <si>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</si>
  <si>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</si>
  <si>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</si>
  <si>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</si>
  <si>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</si>
  <si>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</si>
  <si>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</si>
  <si>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</si>
  <si>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</si>
  <si>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</si>
  <si>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</si>
  <si>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</si>
  <si>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</si>
  <si>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</si>
  <si>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</si>
  <si>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</si>
  <si>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</si>
  <si>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</si>
  <si>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</si>
  <si>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</si>
  <si>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</si>
  <si>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</si>
  <si>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</si>
  <si>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</si>
  <si>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</si>
  <si>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</si>
  <si>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</si>
  <si>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</si>
  <si>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</si>
  <si>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</si>
  <si>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</si>
  <si>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</si>
  <si>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</si>
  <si>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</si>
  <si>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</si>
  <si>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</si>
  <si>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</si>
  <si>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</si>
  <si>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</si>
  <si>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</si>
  <si>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</si>
  <si>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</si>
  <si>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</si>
  <si>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</si>
  <si>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</si>
  <si>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</si>
  <si>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</si>
  <si>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</si>
  <si>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</si>
  <si>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</si>
  <si>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</si>
  <si>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</si>
  <si>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</si>
  <si>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</si>
  <si>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</si>
  <si>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</si>
  <si>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</si>
  <si>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</si>
  <si>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</si>
  <si>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</si>
  <si>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</si>
  <si>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</si>
  <si>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</si>
  <si>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</si>
  <si>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</si>
  <si>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</si>
  <si>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</si>
  <si>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</si>
  <si>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</si>
  <si>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</si>
  <si>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</si>
  <si>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</si>
  <si>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</si>
  <si>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</si>
  <si>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</si>
  <si>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</si>
  <si>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</si>
  <si>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</si>
  <si>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</si>
  <si>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</si>
  <si>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</si>
  <si>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</si>
  <si>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</si>
  <si>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</si>
  <si>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</si>
  <si>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</si>
  <si>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</si>
  <si>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</si>
  <si>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</si>
  <si>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</si>
  <si>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</si>
  <si>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</si>
  <si>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</si>
  <si>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</si>
  <si>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</si>
  <si>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</si>
  <si>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</si>
  <si>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</si>
  <si>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</si>
  <si>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</si>
  <si>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</si>
  <si>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</si>
  <si>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</si>
  <si>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</si>
  <si>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</si>
  <si>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</si>
  <si>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</si>
  <si>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</si>
  <si>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</si>
  <si>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</si>
  <si>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</si>
  <si>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</si>
  <si>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</si>
  <si>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</si>
  <si>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</si>
  <si>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</si>
  <si>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</si>
  <si>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</si>
  <si>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</si>
  <si>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</si>
  <si>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</si>
  <si>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</si>
  <si>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</si>
  <si>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</si>
  <si>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</si>
  <si>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</si>
  <si>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</si>
  <si>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</si>
  <si>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</si>
  <si>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</si>
  <si>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</si>
  <si>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</si>
  <si>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</si>
  <si>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</si>
  <si>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</si>
  <si>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</si>
  <si>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</si>
  <si>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</si>
  <si>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</si>
  <si>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</si>
  <si>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</si>
  <si>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</si>
  <si>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</si>
  <si>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</si>
  <si>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</si>
  <si>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</si>
  <si>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</si>
  <si>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</si>
  <si>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</si>
  <si>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</si>
  <si>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</si>
  <si>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</si>
  <si>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</si>
  <si>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</si>
  <si>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</si>
  <si>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</si>
  <si>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</si>
  <si>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</si>
  <si>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</si>
  <si>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</si>
  <si>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</si>
  <si>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</si>
  <si>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</si>
  <si>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</si>
  <si>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</si>
  <si>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</si>
  <si>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</si>
  <si>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</si>
  <si>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</si>
  <si>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</si>
  <si>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</si>
  <si>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</si>
  <si>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</si>
  <si>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</si>
  <si>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</si>
  <si>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</si>
  <si>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</si>
  <si>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</si>
  <si>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</si>
  <si>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</si>
  <si>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</si>
  <si>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</si>
  <si>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</si>
  <si>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</si>
  <si>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</si>
  <si>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</si>
  <si>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</si>
  <si>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</si>
  <si>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</si>
  <si>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</si>
  <si>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</si>
  <si>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</si>
  <si>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</si>
  <si>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</si>
  <si>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</si>
  <si>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</si>
  <si>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</si>
  <si>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</si>
  <si>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</si>
  <si>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</si>
  <si>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</si>
  <si>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</si>
  <si>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</si>
  <si>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</si>
  <si>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</si>
  <si>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</si>
  <si>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</si>
  <si>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</si>
  <si>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</si>
  <si>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</si>
  <si>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</si>
  <si>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</si>
  <si>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</si>
  <si>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</si>
  <si>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</si>
  <si>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</si>
  <si>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</si>
  <si>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</si>
  <si>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</si>
  <si>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</si>
  <si>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</si>
  <si>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</si>
  <si>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</si>
  <si>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</si>
  <si>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</si>
  <si>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</si>
  <si>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</si>
  <si>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</si>
  <si>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</si>
  <si>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</si>
  <si>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</si>
  <si>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</si>
  <si>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</si>
  <si>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</si>
  <si>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</si>
  <si>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</si>
  <si>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</si>
  <si>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</si>
  <si>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</si>
  <si>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</si>
  <si>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</si>
  <si>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</si>
  <si>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</si>
  <si>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</si>
  <si>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</si>
  <si>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</si>
  <si>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</si>
  <si>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</si>
  <si>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</si>
  <si>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</si>
  <si>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</si>
  <si>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</si>
  <si>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</si>
  <si>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</si>
  <si>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</si>
  <si>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</si>
  <si>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</si>
  <si>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</si>
  <si>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</si>
  <si>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</si>
  <si>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</si>
  <si>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</si>
  <si>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</si>
  <si>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</si>
  <si>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</si>
  <si>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</si>
  <si>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</si>
  <si>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</si>
  <si>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</si>
  <si>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</si>
  <si>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</si>
  <si>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</si>
  <si>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</si>
  <si>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</si>
  <si>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</si>
  <si>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</si>
  <si>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</si>
  <si>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</si>
  <si>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</si>
  <si>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</si>
  <si>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</si>
  <si>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</si>
  <si>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</si>
  <si>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</si>
  <si>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</si>
  <si>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</si>
  <si>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</si>
  <si>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</si>
  <si>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</si>
  <si>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</si>
  <si>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</si>
  <si>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</si>
  <si>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</si>
  <si>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</si>
  <si>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</si>
  <si>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</si>
  <si>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</si>
  <si>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</si>
  <si>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</si>
  <si>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</si>
  <si>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</si>
  <si>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</si>
  <si>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</si>
  <si>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</si>
  <si>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</si>
  <si>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</si>
  <si>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</si>
  <si>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</si>
  <si>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</si>
  <si>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</si>
  <si>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</si>
  <si>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</si>
  <si>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</si>
  <si>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</si>
  <si>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</si>
  <si>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</si>
  <si>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</si>
  <si>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</si>
  <si>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</si>
  <si>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</si>
  <si>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</si>
  <si>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</si>
  <si>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</si>
  <si>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</si>
  <si>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</si>
  <si>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</si>
  <si>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</si>
  <si>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</si>
  <si>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</si>
  <si>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</si>
  <si>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</si>
  <si>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</si>
  <si>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</si>
  <si>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</si>
  <si>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</si>
  <si>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</si>
  <si>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</si>
  <si>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</si>
  <si>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</si>
  <si>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</si>
  <si>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</si>
  <si>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</si>
  <si>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</si>
  <si>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</si>
  <si>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</si>
  <si>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</si>
  <si>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</si>
  <si>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</si>
  <si>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</si>
  <si>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</si>
  <si>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</si>
  <si>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</si>
  <si>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</si>
  <si>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</si>
  <si>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</si>
  <si>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</si>
  <si>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</si>
  <si>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</si>
  <si>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</si>
  <si>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</si>
  <si>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</si>
  <si>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</si>
  <si>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</si>
  <si>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</si>
  <si>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</si>
  <si>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</si>
  <si>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</si>
  <si>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</si>
  <si>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</si>
  <si>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</si>
  <si>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</si>
  <si>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</si>
  <si>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</si>
  <si>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</si>
  <si>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</si>
  <si>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</si>
  <si>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</si>
  <si>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</si>
  <si>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</si>
  <si>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</si>
  <si>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</si>
  <si>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</si>
  <si>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</si>
  <si>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</si>
  <si>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</si>
  <si>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</si>
  <si>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</si>
  <si>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</si>
  <si>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</si>
  <si>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</si>
  <si>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</si>
  <si>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</si>
  <si>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</si>
  <si>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</si>
  <si>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</si>
  <si>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</si>
  <si>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</si>
  <si>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</si>
  <si>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</si>
  <si>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</si>
  <si>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</si>
  <si>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</si>
  <si>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</si>
  <si>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</si>
  <si>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</si>
  <si>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</si>
  <si>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</si>
  <si>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</si>
  <si>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</si>
  <si>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</si>
  <si>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</si>
  <si>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</si>
  <si>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</si>
  <si>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</si>
  <si>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</si>
  <si>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</si>
  <si>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</si>
  <si>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</si>
  <si>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</si>
  <si>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</si>
  <si>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</si>
  <si>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</si>
  <si>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</si>
  <si>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</si>
  <si>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</si>
  <si>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</si>
  <si>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</si>
  <si>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</si>
  <si>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</si>
  <si>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</si>
  <si>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</si>
  <si>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</si>
  <si>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</si>
  <si>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</si>
  <si>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</si>
  <si>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</si>
  <si>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</si>
  <si>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</si>
  <si>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</si>
  <si>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</si>
  <si>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</si>
  <si>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</si>
  <si>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</si>
  <si>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</si>
  <si>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</si>
  <si>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</si>
  <si>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</si>
  <si>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</si>
  <si>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</si>
  <si>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</si>
  <si>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</si>
  <si>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</si>
  <si>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</si>
  <si>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</si>
  <si>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</si>
  <si>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</si>
  <si>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</si>
  <si>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</si>
  <si>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</si>
  <si>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</si>
  <si>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</si>
  <si>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</si>
  <si>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</si>
  <si>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</si>
  <si>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</si>
  <si>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</si>
  <si>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</si>
  <si>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</si>
  <si>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</si>
  <si>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</si>
  <si>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</si>
  <si>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</si>
  <si>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</si>
  <si>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</si>
  <si>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</si>
  <si>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</si>
  <si>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</si>
  <si>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</si>
  <si>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</si>
  <si>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</si>
  <si>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</si>
  <si>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</si>
  <si>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</si>
  <si>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</si>
  <si>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</si>
  <si>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</si>
  <si>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</si>
  <si>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</si>
  <si>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</si>
  <si>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</si>
  <si>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</si>
  <si>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</si>
  <si>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</si>
  <si>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</si>
  <si>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</si>
  <si>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</si>
  <si>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</si>
  <si>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</si>
  <si>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</si>
  <si>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</si>
  <si>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</si>
  <si>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</si>
  <si>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</si>
  <si>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</si>
  <si>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</si>
  <si>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</si>
  <si>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</si>
  <si>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</si>
  <si>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</si>
  <si>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</si>
  <si>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</si>
  <si>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</si>
  <si>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</si>
  <si>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</si>
  <si>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</si>
  <si>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</si>
  <si>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</si>
  <si>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</si>
  <si>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</si>
  <si>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</si>
  <si>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</si>
  <si>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</si>
  <si>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</si>
  <si>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</si>
  <si>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</si>
  <si>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</si>
  <si>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</si>
  <si>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</si>
  <si>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</si>
  <si>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</si>
  <si>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</si>
  <si>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</si>
  <si>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</si>
  <si>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</si>
  <si>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</si>
  <si>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</si>
  <si>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</si>
  <si>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</si>
  <si>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</si>
  <si>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</si>
  <si>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</si>
  <si>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</si>
  <si>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</si>
  <si>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</si>
  <si>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</si>
  <si>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</si>
  <si>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</si>
  <si>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</si>
  <si>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</si>
  <si>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</si>
  <si>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</si>
  <si>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</si>
  <si>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</si>
  <si>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</si>
  <si>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</si>
  <si>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</si>
  <si>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</si>
  <si>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</si>
  <si>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</si>
  <si>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</si>
  <si>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</si>
  <si>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</si>
  <si>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</si>
  <si>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</si>
  <si>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</si>
  <si>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</si>
  <si>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</si>
  <si>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</si>
  <si>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</si>
  <si>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</si>
  <si>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</si>
  <si>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</si>
  <si>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</si>
  <si>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</si>
  <si>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</si>
  <si>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</si>
  <si>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</si>
  <si>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</si>
  <si>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</si>
  <si>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</si>
  <si>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</si>
  <si>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</si>
  <si>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</si>
  <si>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</si>
  <si>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</si>
  <si>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</si>
  <si>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</si>
  <si>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</si>
  <si>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</si>
  <si>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</si>
  <si>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</si>
  <si>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</si>
  <si>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</si>
  <si>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</si>
  <si>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</si>
  <si>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</si>
  <si>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</si>
  <si>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</si>
  <si>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</si>
  <si>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</si>
  <si>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</si>
  <si>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</si>
  <si>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</si>
  <si>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</si>
  <si>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</si>
  <si>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</si>
  <si>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</si>
  <si>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</si>
  <si>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</si>
  <si>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</si>
  <si>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</si>
  <si>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</si>
  <si>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</si>
  <si>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</si>
  <si>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</si>
  <si>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</si>
  <si>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</si>
  <si>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</si>
  <si>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</si>
  <si>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</si>
  <si>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</si>
  <si>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</si>
  <si>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</si>
  <si>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</si>
  <si>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</si>
  <si>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</si>
  <si>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</si>
  <si>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</si>
  <si>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</si>
  <si>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</si>
  <si>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</si>
  <si>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</si>
  <si>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</si>
  <si>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</si>
  <si>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</si>
  <si>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</si>
  <si>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</si>
  <si>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</si>
  <si>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</si>
  <si>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</si>
  <si>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</si>
  <si>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</si>
  <si>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</si>
  <si>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</si>
  <si>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</si>
  <si>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</si>
  <si>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</si>
  <si>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</si>
  <si>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</si>
  <si>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</si>
  <si>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</si>
  <si>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</si>
  <si>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</si>
  <si>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</si>
  <si>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</si>
  <si>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</si>
  <si>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</si>
  <si>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</si>
  <si>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</si>
  <si>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</si>
  <si>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</si>
  <si>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</si>
  <si>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</si>
  <si>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</si>
  <si>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</si>
  <si>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</si>
  <si>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</si>
  <si>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</si>
  <si>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</si>
  <si>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</si>
  <si>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</si>
  <si>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</si>
  <si>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</si>
  <si>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</si>
  <si>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</si>
  <si>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</si>
  <si>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</si>
  <si>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</si>
  <si>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</si>
  <si>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</si>
  <si>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</si>
  <si>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</si>
  <si>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</si>
  <si>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</si>
  <si>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</si>
  <si>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</si>
  <si>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</si>
  <si>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</si>
  <si>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</si>
  <si>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</si>
  <si>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</si>
  <si>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</si>
  <si>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</si>
  <si>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</si>
  <si>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</si>
  <si>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</si>
  <si>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</si>
  <si>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</si>
  <si>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</si>
  <si>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</si>
  <si>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</si>
  <si>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</si>
  <si>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</si>
  <si>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</si>
  <si>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</si>
  <si>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</si>
  <si>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</si>
  <si>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</si>
  <si>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</si>
  <si>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</si>
  <si>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</si>
  <si>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</si>
  <si>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</si>
  <si>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</si>
  <si>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</si>
  <si>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</si>
  <si>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</si>
  <si>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</si>
  <si>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</si>
  <si>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</si>
  <si>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</si>
  <si>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</si>
  <si>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</si>
  <si>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</si>
  <si>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</si>
  <si>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</si>
  <si>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</si>
  <si>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</si>
  <si>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</si>
  <si>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</si>
  <si>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</si>
  <si>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</si>
  <si>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</si>
  <si>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</si>
  <si>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</si>
  <si>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</si>
  <si>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</si>
  <si>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</si>
  <si>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</si>
  <si>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</si>
  <si>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</si>
  <si>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</si>
  <si>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</si>
  <si>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</si>
  <si>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</si>
  <si>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</si>
  <si>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</si>
  <si>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</si>
  <si>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</si>
  <si>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</si>
  <si>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</si>
  <si>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</si>
  <si>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</si>
  <si>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</si>
  <si>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</si>
  <si>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</si>
  <si>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</si>
  <si>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</si>
  <si>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</si>
  <si>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</si>
  <si>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</si>
  <si>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</si>
  <si>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</si>
  <si>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</si>
  <si>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</si>
  <si>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</si>
  <si>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</si>
  <si>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</si>
  <si>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</si>
  <si>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</si>
  <si>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</si>
  <si>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</si>
  <si>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</si>
  <si>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</si>
  <si>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</si>
  <si>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</si>
  <si>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</si>
  <si>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</si>
  <si>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</si>
  <si>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</si>
  <si>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</si>
  <si>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</si>
  <si>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</si>
  <si>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</si>
  <si>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</si>
  <si>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</si>
  <si>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</si>
  <si>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</si>
  <si>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</si>
  <si>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</si>
  <si>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</si>
  <si>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</si>
  <si>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</si>
  <si>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</si>
  <si>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</si>
  <si>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</si>
  <si>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</si>
  <si>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</si>
  <si>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</si>
  <si>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</si>
  <si>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</si>
  <si>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</si>
  <si>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</si>
  <si>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</si>
  <si>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</si>
  <si>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</si>
  <si>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</si>
  <si>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</si>
  <si>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</si>
  <si>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</si>
  <si>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</si>
  <si>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</si>
  <si>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</si>
  <si>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</si>
  <si>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</si>
  <si>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</si>
  <si>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</si>
  <si>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</si>
  <si>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</si>
  <si>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</si>
  <si>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</si>
  <si>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</si>
  <si>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</si>
  <si>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</si>
  <si>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</si>
  <si>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</si>
  <si>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</si>
  <si>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</si>
  <si>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</si>
  <si>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</si>
  <si>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</si>
  <si>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</si>
  <si>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</si>
  <si>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</si>
  <si>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</si>
  <si>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</si>
  <si>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</si>
  <si>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</si>
  <si>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</si>
  <si>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</si>
  <si>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</si>
  <si>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</si>
  <si>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</si>
  <si>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</si>
  <si>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</si>
  <si>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</si>
  <si>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</si>
  <si>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</si>
  <si>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</si>
  <si>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</si>
  <si>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</si>
  <si>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</si>
  <si>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</si>
  <si>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</si>
  <si>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</si>
  <si>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</si>
  <si>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</si>
  <si>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</si>
  <si>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</si>
  <si>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</si>
  <si>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</si>
  <si>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</si>
  <si>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</si>
  <si>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</si>
  <si>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</si>
  <si>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</si>
  <si>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</si>
  <si>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</si>
  <si>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</si>
  <si>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</si>
  <si>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</si>
  <si>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</si>
  <si>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</si>
  <si>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</si>
  <si>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</si>
  <si>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</si>
  <si>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</si>
  <si>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</si>
  <si>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</si>
  <si>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</si>
  <si>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</si>
  <si>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</si>
  <si>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</si>
  <si>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</si>
  <si>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</si>
  <si>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</si>
  <si>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</si>
  <si>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</si>
  <si>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</si>
  <si>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</si>
  <si>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</si>
  <si>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</si>
  <si>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</si>
  <si>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</si>
  <si>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</si>
  <si>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</si>
  <si>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</si>
  <si>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</si>
  <si>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</si>
  <si>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</si>
  <si>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</si>
  <si>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</si>
  <si>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</si>
  <si>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</si>
  <si>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</si>
  <si>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</si>
  <si>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</si>
  <si>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</si>
  <si>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</si>
  <si>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</si>
  <si>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</si>
  <si>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</si>
  <si>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</si>
  <si>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</si>
  <si>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</si>
  <si>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</si>
  <si>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</si>
  <si>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</si>
  <si>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</si>
  <si>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</si>
  <si>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</si>
  <si>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</si>
  <si>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</si>
  <si>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</si>
  <si>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</si>
  <si>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</si>
  <si>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</si>
  <si>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</si>
  <si>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</si>
  <si>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</si>
  <si>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</si>
  <si>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</si>
  <si>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</si>
  <si>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</si>
  <si>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</si>
  <si>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</si>
  <si>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</si>
  <si>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</si>
  <si>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</si>
  <si>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</si>
  <si>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</si>
  <si>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</si>
  <si>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</si>
  <si>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</si>
  <si>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</si>
  <si>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</si>
  <si>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</si>
  <si>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</si>
  <si>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</si>
  <si>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</si>
  <si>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</si>
  <si>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</si>
  <si>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</si>
  <si>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</si>
  <si>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</si>
  <si>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</si>
  <si>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</si>
  <si>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</si>
  <si>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</si>
  <si>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</si>
  <si>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</si>
  <si>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</si>
  <si>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</si>
  <si>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</si>
  <si>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</si>
  <si>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</si>
  <si>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</si>
  <si>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</si>
  <si>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</si>
  <si>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</si>
  <si>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</si>
  <si>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</si>
  <si>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</si>
  <si>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</si>
  <si>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</si>
  <si>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</si>
  <si>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</si>
  <si>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</si>
  <si>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</si>
  <si>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</si>
  <si>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</si>
  <si>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</si>
  <si>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</si>
  <si>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</si>
  <si>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</si>
  <si>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</si>
  <si>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</si>
  <si>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</si>
  <si>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</si>
  <si>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</si>
  <si>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</si>
  <si>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</si>
  <si>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</si>
  <si>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</si>
  <si>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</si>
  <si>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</si>
  <si>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</si>
  <si>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</si>
  <si>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</si>
  <si>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</si>
  <si>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</si>
  <si>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</si>
  <si>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</si>
  <si>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</si>
  <si>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</si>
  <si>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</si>
  <si>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</si>
  <si>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</si>
  <si>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</si>
  <si>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</si>
  <si>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</si>
  <si>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</si>
  <si>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</si>
  <si>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</si>
  <si>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</si>
  <si>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</si>
  <si>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</si>
  <si>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</si>
  <si>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</si>
  <si>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</si>
  <si>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</si>
  <si>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</si>
  <si>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</si>
  <si>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</si>
  <si>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</si>
  <si>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</si>
  <si>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</si>
  <si>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</si>
  <si>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</si>
  <si>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</si>
  <si>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</si>
  <si>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</si>
  <si>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</si>
  <si>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</si>
  <si>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</si>
  <si>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</si>
  <si>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</si>
  <si>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</si>
  <si>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</si>
  <si>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</si>
  <si>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</si>
  <si>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</si>
  <si>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</si>
  <si>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</si>
  <si>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</si>
  <si>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</si>
  <si>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</si>
  <si>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</si>
  <si>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</si>
  <si>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</si>
  <si>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</si>
  <si>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</si>
  <si>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</si>
  <si>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</si>
  <si>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</si>
  <si>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</si>
  <si>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</si>
  <si>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</si>
  <si>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</si>
  <si>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</si>
  <si>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</si>
  <si>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</si>
  <si>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</si>
  <si>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</si>
  <si>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</si>
  <si>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</si>
  <si>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</si>
  <si>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</si>
  <si>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</si>
  <si>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</si>
  <si>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</si>
  <si>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</si>
  <si>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</si>
  <si>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</si>
  <si>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</si>
  <si>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</si>
  <si>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</si>
  <si>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</si>
  <si>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</si>
  <si>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</si>
  <si>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</si>
  <si>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</si>
  <si>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</si>
  <si>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</si>
  <si>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</si>
  <si>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</si>
  <si>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</si>
  <si>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</si>
  <si>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</si>
  <si>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</si>
  <si>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</si>
  <si>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</si>
  <si>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</si>
  <si>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</si>
  <si>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</si>
  <si>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</si>
  <si>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</si>
  <si>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</si>
  <si>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</si>
  <si>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</si>
  <si>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</si>
  <si>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</si>
  <si>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</si>
  <si>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</si>
  <si>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</si>
  <si>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</si>
  <si>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</si>
  <si>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</si>
  <si>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</si>
  <si>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</si>
  <si>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</si>
  <si>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</si>
  <si>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</si>
  <si>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</si>
  <si>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</si>
  <si>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</si>
  <si>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</si>
  <si>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</si>
  <si>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</si>
  <si>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</si>
  <si>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</si>
  <si>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</si>
  <si>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</si>
  <si>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</si>
  <si>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</si>
  <si>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</si>
  <si>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</si>
  <si>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</si>
  <si>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</si>
  <si>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</si>
  <si>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</si>
  <si>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</si>
  <si>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</si>
  <si>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</si>
  <si>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</si>
  <si>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</si>
  <si>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</si>
  <si>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</si>
  <si>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</si>
  <si>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</si>
  <si>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</si>
  <si>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</si>
  <si>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</si>
  <si>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</si>
  <si>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</si>
  <si>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</si>
  <si>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</si>
  <si>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</si>
  <si>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</si>
  <si>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</si>
  <si>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</si>
  <si>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</si>
  <si>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</si>
  <si>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</si>
  <si>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</si>
  <si>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</si>
  <si>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</si>
  <si>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</si>
  <si>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</si>
  <si>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</si>
  <si>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</si>
  <si>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</si>
  <si>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</si>
  <si>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</si>
  <si>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</si>
  <si>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</si>
  <si>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</si>
  <si>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</si>
  <si>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</si>
  <si>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</si>
  <si>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</si>
  <si>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</si>
  <si>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</si>
  <si>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</si>
  <si>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</si>
  <si>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</si>
  <si>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</si>
  <si>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</si>
  <si>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</si>
  <si>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</si>
  <si>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</si>
  <si>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</si>
  <si>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</si>
  <si>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</si>
  <si>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</si>
  <si>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</si>
  <si>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</si>
  <si>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</si>
  <si>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</si>
  <si>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</si>
  <si>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</si>
  <si>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</si>
  <si>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</si>
  <si>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</si>
  <si>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</si>
  <si>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</si>
  <si>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</si>
  <si>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</si>
  <si>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</si>
  <si>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</si>
  <si>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</si>
  <si>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</si>
  <si>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</si>
  <si>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</si>
  <si>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</si>
  <si>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</si>
  <si>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</si>
  <si>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</si>
  <si>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</si>
  <si>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</si>
  <si>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</si>
  <si>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</si>
  <si>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</si>
  <si>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</si>
  <si>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</si>
  <si>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</si>
  <si>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</si>
  <si>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</si>
  <si>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</si>
  <si>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</si>
  <si>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</si>
  <si>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</si>
  <si>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</si>
  <si>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</si>
  <si>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</si>
  <si>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</si>
  <si>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</si>
  <si>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</si>
  <si>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</si>
  <si>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</si>
  <si>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</si>
  <si>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</si>
  <si>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</si>
  <si>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</si>
  <si>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</si>
  <si>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</si>
  <si>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</si>
  <si>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</si>
  <si>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</si>
  <si>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</si>
  <si>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</si>
  <si>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</si>
  <si>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</si>
  <si>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</si>
  <si>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</si>
  <si>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</si>
  <si>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</si>
  <si>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</si>
  <si>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</si>
  <si>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</si>
  <si>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</si>
  <si>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</si>
  <si>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</si>
  <si>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</si>
  <si>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</si>
  <si>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</si>
  <si>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</si>
  <si>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</si>
  <si>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</si>
  <si>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</si>
  <si>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</si>
  <si>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</si>
  <si>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</si>
  <si>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</si>
  <si>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</si>
  <si>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</si>
  <si>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</si>
  <si>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</si>
  <si>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</si>
  <si>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</si>
  <si>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</si>
  <si>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</si>
  <si>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</si>
  <si>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</si>
  <si>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</si>
  <si>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</si>
  <si>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</si>
  <si>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</si>
  <si>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</si>
  <si>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</si>
  <si>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</si>
  <si>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</si>
  <si>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</si>
  <si>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</si>
  <si>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</si>
  <si>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</si>
  <si>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</si>
  <si>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</si>
  <si>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</si>
  <si>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</si>
  <si>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</si>
  <si>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</si>
  <si>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</si>
  <si>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</si>
  <si>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</si>
  <si>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</si>
  <si>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</si>
  <si>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</si>
  <si>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</si>
  <si>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</si>
  <si>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</si>
  <si>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</si>
  <si>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</si>
  <si>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</si>
  <si>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</si>
  <si>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</si>
  <si>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</si>
  <si>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</si>
  <si>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</si>
  <si>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</si>
  <si>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</si>
  <si>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</si>
  <si>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</si>
  <si>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</si>
  <si>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</si>
  <si>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</si>
  <si>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</si>
  <si>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</si>
  <si>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</si>
  <si>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</si>
  <si>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</si>
  <si>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</si>
  <si>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</si>
  <si>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</si>
  <si>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</si>
  <si>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</si>
  <si>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</si>
  <si>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</si>
  <si>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</si>
  <si>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</si>
  <si>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</si>
  <si>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</si>
  <si>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</si>
  <si>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</si>
  <si>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</si>
  <si>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</si>
  <si>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</si>
  <si>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</si>
  <si>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</si>
  <si>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</si>
  <si>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</si>
  <si>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</si>
  <si>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</si>
  <si>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</si>
  <si>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</si>
  <si>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</si>
  <si>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</si>
  <si>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</si>
  <si>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</si>
  <si>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</si>
  <si>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</si>
  <si>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</si>
  <si>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</si>
  <si>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</si>
  <si>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</si>
  <si>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</si>
  <si>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</si>
  <si>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</si>
  <si>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</si>
  <si>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</si>
  <si>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</si>
  <si>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</si>
  <si>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</si>
  <si>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</si>
  <si>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</si>
  <si>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</si>
  <si>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</si>
  <si>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</si>
  <si>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</si>
  <si>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</si>
  <si>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</si>
  <si>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</si>
  <si>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</si>
  <si>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</si>
  <si>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</si>
  <si>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</si>
  <si>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</si>
  <si>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</si>
  <si>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</si>
  <si>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</si>
  <si>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</si>
  <si>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</si>
  <si>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</si>
  <si>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</si>
  <si>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</si>
  <si>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</si>
  <si>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</si>
  <si>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</si>
  <si>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</si>
  <si>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</si>
  <si>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</si>
  <si>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</si>
  <si>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</si>
  <si>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</si>
  <si>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</si>
  <si>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</si>
  <si>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</si>
  <si>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</si>
  <si>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</si>
  <si>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</si>
  <si>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</si>
  <si>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</si>
  <si>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</si>
  <si>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</si>
  <si>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</si>
  <si>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</si>
  <si>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</si>
  <si>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</si>
  <si>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</si>
  <si>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</si>
  <si>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</si>
  <si>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</si>
  <si>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</si>
  <si>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</si>
  <si>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</si>
  <si>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</si>
  <si>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</si>
  <si>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</si>
  <si>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</si>
  <si>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</si>
  <si>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</si>
  <si>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</si>
  <si>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</si>
  <si>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</si>
  <si>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</si>
  <si>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</si>
  <si>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</si>
  <si>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</si>
  <si>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</si>
  <si>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</si>
  <si>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</si>
  <si>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</si>
  <si>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</si>
  <si>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</si>
  <si>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</si>
  <si>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</si>
  <si>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</si>
  <si>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</si>
  <si>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</si>
  <si>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</si>
  <si>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</si>
  <si>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</si>
  <si>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</si>
  <si>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</si>
  <si>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</si>
  <si>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</si>
  <si>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</si>
  <si>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</si>
  <si>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</si>
  <si>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</si>
  <si>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</si>
  <si>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</si>
  <si>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</si>
  <si>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</si>
  <si>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</si>
  <si>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</si>
  <si>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</si>
  <si>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</si>
  <si>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</si>
  <si>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</si>
  <si>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</si>
  <si>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</si>
  <si>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</si>
  <si>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</si>
  <si>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</si>
  <si>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</si>
  <si>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</si>
  <si>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</si>
  <si>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</si>
  <si>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</si>
  <si>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</si>
  <si>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</si>
  <si>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</si>
  <si>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</si>
  <si>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</si>
  <si>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</si>
  <si>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</si>
  <si>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</si>
  <si>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</si>
  <si>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</si>
  <si>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</si>
  <si>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</si>
  <si>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</si>
  <si>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</si>
  <si>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</si>
  <si>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</si>
  <si>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</si>
  <si>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</si>
  <si>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</si>
  <si>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</si>
  <si>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</si>
  <si>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</si>
  <si>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</si>
  <si>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</si>
  <si>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</si>
  <si>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</si>
  <si>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</si>
  <si>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</si>
  <si>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</si>
  <si>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</si>
  <si>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</si>
  <si>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</si>
  <si>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</si>
  <si>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</si>
  <si>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</si>
  <si>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</si>
  <si>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</si>
  <si>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</si>
  <si>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</si>
  <si>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</si>
  <si>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</si>
  <si>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</si>
  <si>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</si>
  <si>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</si>
  <si>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</si>
  <si>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</si>
  <si>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</si>
  <si>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</si>
  <si>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</si>
  <si>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</si>
  <si>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</si>
  <si>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</si>
  <si>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</si>
  <si>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</si>
  <si>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</si>
  <si>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</si>
  <si>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</si>
  <si>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</si>
  <si>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</si>
  <si>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</si>
  <si>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</si>
  <si>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</si>
  <si>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</si>
  <si>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</si>
  <si>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</si>
  <si>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</si>
  <si>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</si>
  <si>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</si>
  <si>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</si>
  <si>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</si>
  <si>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</si>
  <si>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</si>
  <si>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</si>
  <si>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</si>
  <si>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</si>
  <si>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</si>
  <si>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</si>
  <si>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</si>
  <si>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</si>
  <si>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</si>
  <si>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</si>
  <si>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</si>
  <si>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</si>
  <si>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</si>
  <si>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</si>
  <si>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</si>
  <si>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</si>
  <si>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</si>
  <si>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</si>
  <si>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</si>
  <si>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</si>
  <si>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</si>
  <si>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</si>
  <si>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</si>
  <si>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</si>
  <si>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</si>
  <si>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</si>
  <si>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</si>
  <si>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</si>
  <si>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</si>
  <si>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</si>
  <si>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</si>
  <si>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</si>
  <si>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</si>
  <si>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</si>
  <si>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</si>
  <si>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</si>
  <si>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</si>
  <si>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</si>
  <si>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</si>
  <si>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</si>
  <si>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</si>
  <si>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</si>
  <si>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</si>
  <si>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</si>
  <si>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</si>
  <si>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</si>
  <si>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</si>
  <si>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</si>
  <si>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</si>
  <si>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</si>
  <si>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</si>
  <si>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</si>
  <si>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</si>
  <si>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</si>
  <si>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</si>
  <si>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</si>
  <si>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</si>
  <si>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</si>
  <si>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</si>
  <si>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</si>
  <si>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</si>
  <si>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</si>
  <si>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</si>
  <si>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</si>
  <si>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</si>
  <si>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</si>
  <si>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</si>
  <si>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</si>
  <si>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</si>
  <si>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</si>
  <si>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</si>
  <si>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</si>
  <si>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</si>
  <si>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</si>
  <si>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</si>
  <si>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</si>
  <si>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</si>
  <si>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</si>
  <si>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</si>
  <si>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</si>
  <si>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</si>
  <si>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</si>
  <si>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</si>
  <si>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</si>
  <si>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</si>
  <si>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</si>
  <si>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</si>
  <si>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</si>
  <si>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</si>
  <si>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</si>
  <si>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</si>
  <si>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</si>
  <si>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</si>
  <si>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</si>
  <si>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</si>
  <si>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</si>
  <si>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</si>
  <si>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</si>
  <si>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</si>
  <si>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</si>
  <si>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</si>
  <si>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</si>
  <si>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</si>
  <si>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</si>
  <si>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</si>
  <si>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</si>
  <si>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</si>
  <si>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</si>
  <si>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</si>
  <si>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</si>
  <si>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</si>
  <si>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</si>
  <si>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</si>
  <si>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</si>
  <si>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</si>
  <si>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</si>
  <si>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</si>
  <si>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</si>
  <si>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</si>
  <si>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</si>
  <si>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</si>
  <si>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</si>
  <si>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</si>
  <si>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</si>
  <si>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</si>
  <si>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</si>
  <si>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</si>
  <si>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</si>
  <si>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</si>
  <si>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</si>
  <si>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</si>
  <si>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</si>
  <si>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</si>
  <si>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</si>
  <si>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</si>
  <si>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</si>
  <si>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</si>
  <si>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</si>
  <si>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</si>
  <si>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</si>
  <si>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</si>
  <si>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</si>
  <si>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</si>
  <si>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</si>
  <si>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</si>
  <si>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</si>
  <si>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</si>
  <si>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</si>
  <si>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</si>
  <si>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</si>
  <si>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</si>
  <si>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</si>
  <si>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</si>
  <si>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</si>
  <si>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</si>
  <si>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</si>
  <si>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</si>
  <si>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</si>
  <si>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</si>
  <si>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</si>
  <si>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</si>
  <si>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</si>
  <si>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</si>
  <si>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</si>
  <si>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</si>
  <si>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</si>
  <si>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</si>
  <si>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</si>
  <si>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</si>
  <si>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</si>
  <si>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</si>
  <si>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</si>
  <si>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</si>
  <si>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</si>
  <si>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</si>
  <si>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</si>
  <si>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</si>
  <si>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</si>
  <si>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</si>
  <si>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</si>
  <si>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</si>
  <si>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</si>
  <si>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</si>
  <si>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</si>
  <si>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</si>
  <si>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</si>
  <si>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</si>
  <si>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</si>
  <si>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</si>
  <si>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</si>
  <si>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</si>
  <si>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</si>
  <si>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</si>
  <si>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</si>
  <si>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</si>
  <si>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</si>
  <si>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</si>
  <si>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</si>
  <si>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</si>
  <si>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</si>
  <si>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</si>
  <si>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</si>
  <si>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</si>
  <si>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</si>
  <si>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</si>
  <si>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</si>
  <si>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</si>
  <si>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</si>
  <si>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</si>
  <si>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</si>
  <si>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</si>
  <si>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</si>
  <si>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</si>
  <si>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</si>
  <si>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</si>
  <si>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</si>
  <si>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</si>
  <si>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</si>
  <si>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</si>
  <si>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</si>
  <si>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</si>
  <si>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</si>
  <si>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</si>
  <si>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</si>
  <si>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</si>
  <si>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</si>
  <si>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</si>
  <si>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</si>
  <si>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</si>
  <si>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</si>
  <si>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</si>
  <si>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</si>
  <si>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</si>
  <si>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</si>
  <si>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</si>
  <si>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</si>
  <si>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</si>
  <si>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</si>
  <si>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</si>
  <si>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</si>
  <si>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</si>
  <si>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</si>
  <si>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</si>
  <si>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</si>
  <si>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</si>
  <si>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</si>
  <si>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</si>
  <si>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</si>
  <si>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</si>
  <si>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</si>
  <si>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</si>
  <si>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</si>
  <si>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</si>
  <si>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</si>
  <si>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</si>
  <si>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</si>
  <si>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</si>
  <si>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</si>
  <si>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</si>
  <si>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</si>
  <si>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</si>
  <si>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</si>
  <si>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</si>
  <si>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</si>
  <si>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</si>
  <si>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</si>
  <si>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</si>
  <si>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</si>
  <si>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</si>
  <si>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</si>
  <si>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</si>
  <si>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</si>
  <si>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</si>
  <si>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</si>
  <si>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</si>
  <si>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</si>
  <si>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</si>
  <si>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</si>
  <si>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</si>
  <si>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</si>
  <si>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</si>
  <si>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</si>
  <si>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</si>
  <si>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</si>
  <si>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</si>
  <si>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</si>
  <si>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</si>
  <si>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</si>
  <si>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</si>
  <si>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</si>
  <si>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</si>
  <si>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</si>
  <si>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</si>
  <si>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</si>
  <si>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</si>
  <si>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</si>
  <si>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</si>
  <si>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</si>
  <si>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</si>
  <si>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</si>
  <si>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</si>
  <si>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</si>
  <si>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</si>
  <si>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</si>
  <si>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</si>
  <si>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</si>
  <si>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</si>
  <si>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</si>
  <si>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</si>
  <si>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</si>
  <si>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</si>
  <si>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</si>
  <si>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</si>
  <si>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</si>
  <si>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</si>
  <si>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</si>
  <si>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</si>
  <si>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</si>
  <si>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</si>
  <si>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</si>
  <si>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</si>
  <si>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</si>
  <si>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</si>
  <si>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</si>
  <si>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</si>
  <si>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</si>
  <si>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</si>
  <si>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</si>
  <si>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</si>
  <si>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</si>
  <si>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</si>
  <si>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</si>
  <si>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</si>
  <si>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</si>
  <si>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</si>
  <si>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</si>
  <si>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</si>
  <si>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</si>
  <si>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</si>
  <si>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</si>
  <si>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</si>
  <si>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</si>
  <si>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</si>
  <si>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</si>
  <si>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</si>
  <si>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</si>
  <si>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</si>
  <si>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</si>
  <si>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</si>
  <si>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</si>
  <si>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</si>
  <si>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</si>
  <si>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</si>
  <si>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</si>
  <si>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</si>
  <si>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</si>
  <si>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</si>
  <si>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</si>
  <si>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</si>
  <si>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</si>
  <si>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</si>
  <si>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</si>
  <si>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</si>
  <si>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</si>
  <si>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</si>
  <si>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</si>
  <si>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</si>
  <si>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</si>
  <si>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</si>
  <si>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</si>
  <si>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</si>
  <si>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</si>
  <si>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</si>
  <si>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</si>
  <si>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</si>
  <si>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</si>
  <si>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</si>
  <si>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</si>
  <si>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Prestar los servicios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</si>
  <si>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 xml:space="preserve">INSTITUTO COLOMBIANO DE BIENESTAR FAMILIAR - ICBF </t>
  </si>
  <si>
    <t xml:space="preserve">Prestar el servicio Hogares Infantiles -HI-, de conformidad con el manual operativo de la modalidad institucional y las directrices establecidas por el ICBF, en armonia con la politica de estado para el desarrollo inegral de la primera infancia de cero a siempre. </t>
  </si>
  <si>
    <t>192-2018</t>
  </si>
  <si>
    <t>120-2019</t>
  </si>
  <si>
    <t xml:space="preserve">Prestar el servicio de Educacion iniical en el marco de la atencion integral a niñas y niños menores de 5 años, o hata su ingreso al grado de transicion, de conformidad con el manual operativo de la modalidad y las directrices establecidad por el ICBF, en armonia con la politica de estado para el desarrollo integral de la primera infancia de cero a siempre en el servicio de hogares infantiles </t>
  </si>
  <si>
    <t>243-2017</t>
  </si>
  <si>
    <t>50-114-2020-MET</t>
  </si>
  <si>
    <t xml:space="preserve">Prestar los servicios de educacion inicial  en el marco de la atencion integral  de los hogares infantiles -HI-,de conformidad con el manual operativo de la modalidad institucional , el lineamiento tecnico para la atencion a la primera infancia y las directrices establecidas por el ICBF, en armonia con la politica de estado para el desarollo integral de la primera infancia de cero a siempre. </t>
  </si>
  <si>
    <t xml:space="preserve">YESICA TATIANA HERNANDEZ ORTIZ </t>
  </si>
  <si>
    <t>282-2016</t>
  </si>
  <si>
    <t>prestar el servicio de atencion integral a niños y niñas menores de 5 años, o hasta su ingreso al grado de trancnsicion, con el fin de promover el desarrollo integral de la primera infancia, de conformidad con el manual operativo de la modalidad instituci</t>
  </si>
  <si>
    <t>096-2016</t>
  </si>
  <si>
    <t xml:space="preserve">Prestar el servicio de atencion integral a niños y niñas menores de 5 años, o hasta su ingreso al grado de trancnsicion, con el fin de promover el desarrollo integral de la primera infancia, de conformidad con el manual operativo de la modalidad institucional y las directricas </t>
  </si>
  <si>
    <t>Prestar el servicio de atencion integral a niños y niñas menores de 5 años, o hasta su ingreso al grado de trancnsicion, con el fin de promover el desarrollo integral de la primera infancia, de conformidad con el manual operativo de la modalidad instituci</t>
  </si>
  <si>
    <t>040-2015</t>
  </si>
  <si>
    <t>287-2012</t>
  </si>
  <si>
    <t>CL 5 A SUR 60 A 19 LAS AMERICAS</t>
  </si>
  <si>
    <t>hogarinfantilrafaelpombo@gmail.com</t>
  </si>
  <si>
    <t>3114874101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</si>
</sst>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70" zoomScaleNormal="100" zoomScaleSheetLayoutView="40" zoomScalePageLayoutView="40" workbookViewId="0">
      <selection activeCell="O193" sqref="O1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c r="D15" s="35"/>
      <c r="E15" s="35"/>
      <c r="F15" s="5"/>
      <c r="G15" s="32" t="s">
        <v>1168</v>
      </c>
      <c r="H15" s="103" t="s">
        <v>741</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892099374</v>
      </c>
      <c r="C20" s="5"/>
      <c r="D20" s="73"/>
      <c r="E20" s="5"/>
      <c r="F20" s="5"/>
      <c r="G20" s="5"/>
      <c r="H20" s="243"/>
      <c r="I20" s="149" t="s">
        <v>741</v>
      </c>
      <c r="J20" s="150" t="s">
        <v>743</v>
      </c>
      <c r="K20" s="151">
        <v>357576200</v>
      </c>
      <c r="L20" s="152"/>
      <c r="M20" s="152">
        <v>44561</v>
      </c>
      <c r="N20" s="135">
        <f>+(M20-L20)/30</f>
        <v>1485.3666666666666</v>
      </c>
      <c r="O20" s="138"/>
      <c r="U20" s="134"/>
      <c r="V20" s="105">
        <f ca="1">NOW()</f>
        <v>44193.700324305559</v>
      </c>
      <c r="W20" s="105">
        <f ca="1">NOW()</f>
        <v>44193.700324305559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PADRES Y VECINOS DEL HOGAR INFANTIL RAFAEL POMBO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2680</v>
      </c>
      <c r="E48" s="145">
        <v>43487</v>
      </c>
      <c r="F48" s="145">
        <v>43815</v>
      </c>
      <c r="G48" s="160">
        <f>IF(AND(E48&lt;&gt;"",F48&lt;&gt;""),((F48-E48)/30),"")</f>
        <v>10.933333333333334</v>
      </c>
      <c r="H48" s="114" t="s">
        <v>2678</v>
      </c>
      <c r="I48" s="113" t="s">
        <v>741</v>
      </c>
      <c r="J48" s="113" t="s">
        <v>743</v>
      </c>
      <c r="K48" s="116">
        <v>317378260</v>
      </c>
      <c r="L48" s="115" t="s">
        <v>1148</v>
      </c>
      <c r="M48" s="117">
        <v>1</v>
      </c>
      <c r="N48" s="115" t="s">
        <v>27</v>
      </c>
      <c r="O48" s="115" t="s">
        <v>26</v>
      </c>
      <c r="P48" s="78"/>
    </row>
    <row r="49" spans="1:16" s="6" customFormat="1" ht="24.75" customHeight="1" x14ac:dyDescent="0.25">
      <c r="A49" s="143">
        <v>2</v>
      </c>
      <c r="B49" s="111" t="s">
        <v>2677</v>
      </c>
      <c r="C49" s="112" t="s">
        <v>31</v>
      </c>
      <c r="D49" s="110" t="s">
        <v>2679</v>
      </c>
      <c r="E49" s="145">
        <v>43405</v>
      </c>
      <c r="F49" s="145">
        <v>43448</v>
      </c>
      <c r="G49" s="160">
        <f t="shared" ref="G49:G50" si="2">IF(AND(E49&lt;&gt;"",F49&lt;&gt;""),((F49-E49)/30),"")</f>
        <v>1.4333333333333333</v>
      </c>
      <c r="H49" s="114" t="s">
        <v>2681</v>
      </c>
      <c r="I49" s="113" t="s">
        <v>741</v>
      </c>
      <c r="J49" s="113" t="s">
        <v>743</v>
      </c>
      <c r="K49" s="116">
        <v>34056500</v>
      </c>
      <c r="L49" s="115" t="s">
        <v>1148</v>
      </c>
      <c r="M49" s="117">
        <v>1</v>
      </c>
      <c r="N49" s="115" t="s">
        <v>27</v>
      </c>
      <c r="O49" s="115" t="s">
        <v>26</v>
      </c>
      <c r="P49" s="78"/>
    </row>
    <row r="50" spans="1:16" s="6" customFormat="1" ht="24.75" customHeight="1" x14ac:dyDescent="0.25">
      <c r="A50" s="143">
        <v>3</v>
      </c>
      <c r="B50" s="111" t="s">
        <v>2677</v>
      </c>
      <c r="C50" s="112" t="s">
        <v>31</v>
      </c>
      <c r="D50" s="110" t="s">
        <v>2682</v>
      </c>
      <c r="E50" s="145">
        <v>43040</v>
      </c>
      <c r="F50" s="145">
        <v>43404</v>
      </c>
      <c r="G50" s="160">
        <f t="shared" si="2"/>
        <v>12.133333333333333</v>
      </c>
      <c r="H50" s="119" t="s">
        <v>2689</v>
      </c>
      <c r="I50" s="113" t="s">
        <v>741</v>
      </c>
      <c r="J50" s="113" t="s">
        <v>743</v>
      </c>
      <c r="K50" s="116">
        <v>330083000</v>
      </c>
      <c r="L50" s="115" t="s">
        <v>1148</v>
      </c>
      <c r="M50" s="117">
        <v>1</v>
      </c>
      <c r="N50" s="115" t="s">
        <v>27</v>
      </c>
      <c r="O50" s="115" t="s">
        <v>26</v>
      </c>
      <c r="P50" s="78"/>
    </row>
    <row r="51" spans="1:16" s="6" customFormat="1" ht="24.75" customHeight="1" outlineLevel="1" x14ac:dyDescent="0.25">
      <c r="A51" s="143">
        <v>4</v>
      </c>
      <c r="B51" s="111" t="s">
        <v>2677</v>
      </c>
      <c r="C51" s="112" t="s">
        <v>31</v>
      </c>
      <c r="D51" s="110" t="s">
        <v>2686</v>
      </c>
      <c r="E51" s="145">
        <v>42675</v>
      </c>
      <c r="F51" s="145">
        <v>43039</v>
      </c>
      <c r="G51" s="160">
        <f t="shared" ref="G51:G107" si="3">IF(AND(E51&lt;&gt;"",F51&lt;&gt;""),((F51-E51)/30),"")</f>
        <v>12.133333333333333</v>
      </c>
      <c r="H51" s="114" t="s">
        <v>2687</v>
      </c>
      <c r="I51" s="113" t="s">
        <v>741</v>
      </c>
      <c r="J51" s="113" t="s">
        <v>743</v>
      </c>
      <c r="K51" s="116">
        <v>264821338</v>
      </c>
      <c r="L51" s="115" t="s">
        <v>1148</v>
      </c>
      <c r="M51" s="117">
        <v>1</v>
      </c>
      <c r="N51" s="115" t="s">
        <v>27</v>
      </c>
      <c r="O51" s="115" t="s">
        <v>26</v>
      </c>
      <c r="P51" s="78"/>
    </row>
    <row r="52" spans="1:16" s="7" customFormat="1" ht="24.75" customHeight="1" outlineLevel="1" x14ac:dyDescent="0.25">
      <c r="A52" s="144">
        <v>5</v>
      </c>
      <c r="B52" s="111" t="s">
        <v>2677</v>
      </c>
      <c r="C52" s="112" t="s">
        <v>31</v>
      </c>
      <c r="D52" s="110" t="s">
        <v>2688</v>
      </c>
      <c r="E52" s="145">
        <v>42398</v>
      </c>
      <c r="F52" s="145">
        <v>42674</v>
      </c>
      <c r="G52" s="160">
        <f t="shared" si="3"/>
        <v>9.1999999999999993</v>
      </c>
      <c r="H52" s="119" t="s">
        <v>2690</v>
      </c>
      <c r="I52" s="113" t="s">
        <v>741</v>
      </c>
      <c r="J52" s="113" t="s">
        <v>743</v>
      </c>
      <c r="K52" s="116">
        <v>211459200</v>
      </c>
      <c r="L52" s="115" t="s">
        <v>1148</v>
      </c>
      <c r="M52" s="117">
        <v>1</v>
      </c>
      <c r="N52" s="115" t="s">
        <v>27</v>
      </c>
      <c r="O52" s="115" t="s">
        <v>26</v>
      </c>
      <c r="P52" s="79"/>
    </row>
    <row r="53" spans="1:16" s="7" customFormat="1" ht="24.75" customHeight="1" outlineLevel="1" x14ac:dyDescent="0.25">
      <c r="A53" s="144">
        <v>6</v>
      </c>
      <c r="B53" s="111" t="s">
        <v>2677</v>
      </c>
      <c r="C53" s="112" t="s">
        <v>31</v>
      </c>
      <c r="D53" s="110" t="s">
        <v>2691</v>
      </c>
      <c r="E53" s="145">
        <v>42030</v>
      </c>
      <c r="F53" s="145">
        <v>42369</v>
      </c>
      <c r="G53" s="160">
        <f t="shared" si="3"/>
        <v>11.3</v>
      </c>
      <c r="H53" s="119" t="s">
        <v>2690</v>
      </c>
      <c r="I53" s="113" t="s">
        <v>741</v>
      </c>
      <c r="J53" s="113" t="s">
        <v>743</v>
      </c>
      <c r="K53" s="116">
        <v>224309801</v>
      </c>
      <c r="L53" s="115" t="s">
        <v>1148</v>
      </c>
      <c r="M53" s="117">
        <v>1</v>
      </c>
      <c r="N53" s="115" t="s">
        <v>27</v>
      </c>
      <c r="O53" s="115" t="s">
        <v>26</v>
      </c>
      <c r="P53" s="79"/>
    </row>
    <row r="54" spans="1:16" s="7" customFormat="1" ht="24.75" customHeight="1" outlineLevel="1" x14ac:dyDescent="0.25">
      <c r="A54" s="144">
        <v>7</v>
      </c>
      <c r="B54" s="111" t="s">
        <v>2677</v>
      </c>
      <c r="C54" s="112" t="s">
        <v>31</v>
      </c>
      <c r="D54" s="110" t="s">
        <v>2692</v>
      </c>
      <c r="E54" s="145">
        <v>41254</v>
      </c>
      <c r="F54" s="145">
        <v>42004</v>
      </c>
      <c r="G54" s="160">
        <f t="shared" si="3"/>
        <v>25</v>
      </c>
      <c r="H54" s="114" t="s">
        <v>2690</v>
      </c>
      <c r="I54" s="113" t="s">
        <v>741</v>
      </c>
      <c r="J54" s="113" t="s">
        <v>743</v>
      </c>
      <c r="K54" s="118">
        <v>425873333</v>
      </c>
      <c r="L54" s="115" t="s">
        <v>1148</v>
      </c>
      <c r="M54" s="117">
        <v>1</v>
      </c>
      <c r="N54" s="115" t="s">
        <v>27</v>
      </c>
      <c r="O54" s="115" t="s">
        <v>26</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2683</v>
      </c>
      <c r="E114" s="145">
        <v>43880</v>
      </c>
      <c r="F114" s="145">
        <v>44196</v>
      </c>
      <c r="G114" s="160">
        <f>IF(AND(E114&lt;&gt;"",F114&lt;&gt;""),((F114-E114)/30),"")</f>
        <v>10.533333333333333</v>
      </c>
      <c r="H114" s="122" t="s">
        <v>2684</v>
      </c>
      <c r="I114" s="121" t="s">
        <v>741</v>
      </c>
      <c r="J114" s="121" t="s">
        <v>743</v>
      </c>
      <c r="K114" s="123">
        <v>346101977</v>
      </c>
      <c r="L114" s="100">
        <f>+IF(AND(K114&gt;0,O114="Ejecución"),(K114/877802)*Tabla28[[#This Row],[% participación]],IF(AND(K114&gt;0,O114&lt;&gt;"Ejecución"),"-",""))</f>
        <v>394.28251131804211</v>
      </c>
      <c r="M114" s="124" t="s">
        <v>1148</v>
      </c>
      <c r="N114" s="173">
        <v>1</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v>
      </c>
      <c r="G179" s="165" t="str">
        <f>IF(F179&gt;0,SUM(E179+F179),"")</f>
        <v/>
      </c>
      <c r="H179" s="5"/>
      <c r="I179" s="191" t="s">
        <v>2670</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29530</v>
      </c>
      <c r="D193" s="5"/>
      <c r="E193" s="126">
        <v>1392</v>
      </c>
      <c r="F193" s="5"/>
      <c r="G193" s="5"/>
      <c r="H193" s="147" t="s">
        <v>2685</v>
      </c>
      <c r="J193" s="5"/>
      <c r="K193" s="127">
        <v>29221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2693</v>
      </c>
      <c r="L211" s="21"/>
      <c r="M211" s="21"/>
      <c r="N211" s="21"/>
      <c r="O211" s="8"/>
    </row>
    <row r="212" spans="1:15" x14ac:dyDescent="0.25">
      <c r="A212" s="9"/>
      <c r="B212" s="27" t="s">
        <v>2619</v>
      </c>
      <c r="C212" s="147" t="s">
        <v>2685</v>
      </c>
      <c r="D212" s="21"/>
      <c r="G212" s="27" t="s">
        <v>2621</v>
      </c>
      <c r="H212" s="148" t="s">
        <v>2695</v>
      </c>
      <c r="J212" s="27" t="s">
        <v>2623</v>
      </c>
      <c r="K212" s="147"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http://purl.org/dc/terms/"/>
    <ds:schemaRef ds:uri="a65d333d-5b59-4810-bc94-b80d9325abbc"/>
    <ds:schemaRef ds:uri="http://schemas.microsoft.com/office/2006/metadata/properties"/>
    <ds:schemaRef ds:uri="4fb10211-09fb-4e80-9f0b-184718d5d98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NICOLAS</cp:lastModifiedBy>
  <cp:lastPrinted>2020-11-20T15:12:35Z</cp:lastPrinted>
  <dcterms:created xsi:type="dcterms:W3CDTF">2020-10-14T21:57:42Z</dcterms:created>
  <dcterms:modified xsi:type="dcterms:W3CDTF">2020-12-28T21:49:05Z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