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ONTRATACION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<sst xmlns="http://schemas.openxmlformats.org/spreadsheetml/2006/main" count="3086" uniqueCount="2693">
  <si>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</si>
  <si>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</si>
  <si>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</si>
  <si>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</si>
  <si>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</si>
  <si>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</si>
  <si>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</si>
  <si>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</si>
  <si>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</si>
  <si>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</si>
  <si>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</si>
  <si>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</si>
  <si>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</si>
  <si>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</si>
  <si>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</si>
  <si>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</si>
  <si>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</si>
  <si>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</si>
  <si>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</si>
  <si>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</si>
  <si>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</si>
  <si>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</si>
  <si>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</si>
  <si>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</si>
  <si>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</si>
  <si>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</si>
  <si>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</si>
  <si>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</si>
  <si>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</si>
  <si>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</si>
  <si>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</si>
  <si>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</si>
  <si>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</si>
  <si>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</si>
  <si>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</si>
  <si>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</si>
  <si>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</si>
  <si>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</si>
  <si>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</si>
  <si>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</si>
  <si>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</si>
  <si>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</si>
  <si>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</si>
  <si>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</si>
  <si>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</si>
  <si>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</si>
  <si>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</si>
  <si>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</si>
  <si>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</si>
  <si>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</si>
  <si>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</si>
  <si>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</si>
  <si>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</si>
  <si>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</si>
  <si>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</si>
  <si>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</si>
  <si>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</si>
  <si>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</si>
  <si>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</si>
  <si>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</si>
  <si>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</si>
  <si>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</si>
  <si>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</si>
  <si>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</si>
  <si>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</si>
  <si>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</si>
  <si>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</si>
  <si>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</si>
  <si>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</si>
  <si>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</si>
  <si>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</si>
  <si>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</si>
  <si>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</si>
  <si>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</si>
  <si>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</si>
  <si>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</si>
  <si>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</si>
  <si>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</si>
  <si>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</si>
  <si>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</si>
  <si>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</si>
  <si>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</si>
  <si>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</si>
  <si>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</si>
  <si>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</si>
  <si>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</si>
  <si>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</si>
  <si>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</si>
  <si>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</si>
  <si>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</si>
  <si>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</si>
  <si>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</si>
  <si>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</si>
  <si>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</si>
  <si>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</si>
  <si>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</si>
  <si>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</si>
  <si>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</si>
  <si>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</si>
  <si>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</si>
  <si>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</si>
  <si>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</si>
  <si>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</si>
  <si>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</si>
  <si>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</si>
  <si>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</si>
  <si>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</si>
  <si>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</si>
  <si>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</si>
  <si>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</si>
  <si>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</si>
  <si>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</si>
  <si>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</si>
  <si>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</si>
  <si>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</si>
  <si>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</si>
  <si>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</si>
  <si>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</si>
  <si>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</si>
  <si>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</si>
  <si>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</si>
  <si>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</si>
  <si>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</si>
  <si>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</si>
  <si>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</si>
  <si>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</si>
  <si>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</si>
  <si>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</si>
  <si>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</si>
  <si>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</si>
  <si>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</si>
  <si>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</si>
  <si>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</si>
  <si>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</si>
  <si>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</si>
  <si>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</si>
  <si>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</si>
  <si>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</si>
  <si>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</si>
  <si>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</si>
  <si>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</si>
  <si>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</si>
  <si>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</si>
  <si>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</si>
  <si>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</si>
  <si>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</si>
  <si>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</si>
  <si>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</si>
  <si>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</si>
  <si>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</si>
  <si>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</si>
  <si>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</si>
  <si>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</si>
  <si>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</si>
  <si>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</si>
  <si>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</si>
  <si>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</si>
  <si>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</si>
  <si>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</si>
  <si>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</si>
  <si>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</si>
  <si>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</si>
  <si>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</si>
  <si>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</si>
  <si>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</si>
  <si>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</si>
  <si>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</si>
  <si>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</si>
  <si>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</si>
  <si>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</si>
  <si>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</si>
  <si>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</si>
  <si>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</si>
  <si>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</si>
  <si>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</si>
  <si>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</si>
  <si>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</si>
  <si>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</si>
  <si>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</si>
  <si>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</si>
  <si>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</si>
  <si>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</si>
  <si>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</si>
  <si>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</si>
  <si>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</si>
  <si>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</si>
  <si>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</si>
  <si>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</si>
  <si>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</si>
  <si>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</si>
  <si>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</si>
  <si>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</si>
  <si>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</si>
  <si>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</si>
  <si>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</si>
  <si>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</si>
  <si>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</si>
  <si>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</si>
  <si>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</si>
  <si>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</si>
  <si>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</si>
  <si>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</si>
  <si>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</si>
  <si>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</si>
  <si>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</si>
  <si>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</si>
  <si>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</si>
  <si>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</si>
  <si>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</si>
  <si>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</si>
  <si>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</si>
  <si>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</si>
  <si>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</si>
  <si>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</si>
  <si>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</si>
  <si>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</si>
  <si>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</si>
  <si>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</si>
  <si>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</si>
  <si>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</si>
  <si>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</si>
  <si>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</si>
  <si>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</si>
  <si>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</si>
  <si>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</si>
  <si>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</si>
  <si>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</si>
  <si>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</si>
  <si>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</si>
  <si>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</si>
  <si>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</si>
  <si>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</si>
  <si>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</si>
  <si>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</si>
  <si>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</si>
  <si>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</si>
  <si>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</si>
  <si>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</si>
  <si>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</si>
  <si>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</si>
  <si>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</si>
  <si>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</si>
  <si>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</si>
  <si>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</si>
  <si>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</si>
  <si>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</si>
  <si>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</si>
  <si>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</si>
  <si>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</si>
  <si>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</si>
  <si>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</si>
  <si>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</si>
  <si>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</si>
  <si>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</si>
  <si>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</si>
  <si>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</si>
  <si>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</si>
  <si>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</si>
  <si>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</si>
  <si>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</si>
  <si>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</si>
  <si>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</si>
  <si>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</si>
  <si>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</si>
  <si>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</si>
  <si>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</si>
  <si>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</si>
  <si>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</si>
  <si>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</si>
  <si>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</si>
  <si>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</si>
  <si>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</si>
  <si>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</si>
  <si>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</si>
  <si>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</si>
  <si>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</si>
  <si>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</si>
  <si>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</si>
  <si>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</si>
  <si>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</si>
  <si>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</si>
  <si>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</si>
  <si>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</si>
  <si>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</si>
  <si>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</si>
  <si>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</si>
  <si>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</si>
  <si>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</si>
  <si>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</si>
  <si>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</si>
  <si>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</si>
  <si>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</si>
  <si>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</si>
  <si>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</si>
  <si>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</si>
  <si>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</si>
  <si>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</si>
  <si>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</si>
  <si>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</si>
  <si>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</si>
  <si>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</si>
  <si>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</si>
  <si>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</si>
  <si>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</si>
  <si>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</si>
  <si>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</si>
  <si>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</si>
  <si>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</si>
  <si>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</si>
  <si>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</si>
  <si>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</si>
  <si>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</si>
  <si>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</si>
  <si>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</si>
  <si>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</si>
  <si>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</si>
  <si>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</si>
  <si>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</si>
  <si>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</si>
  <si>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</si>
  <si>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</si>
  <si>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</si>
  <si>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</si>
  <si>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</si>
  <si>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</si>
  <si>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</si>
  <si>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</si>
  <si>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</si>
  <si>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</si>
  <si>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</si>
  <si>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</si>
  <si>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</si>
  <si>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</si>
  <si>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</si>
  <si>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</si>
  <si>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</si>
  <si>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</si>
  <si>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</si>
  <si>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</si>
  <si>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</si>
  <si>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</si>
  <si>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</si>
  <si>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</si>
  <si>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</si>
  <si>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</si>
  <si>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</si>
  <si>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</si>
  <si>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</si>
  <si>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</si>
  <si>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</si>
  <si>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</si>
  <si>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</si>
  <si>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</si>
  <si>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</si>
  <si>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</si>
  <si>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</si>
  <si>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</si>
  <si>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</si>
  <si>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</si>
  <si>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</si>
  <si>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</si>
  <si>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</si>
  <si>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</si>
  <si>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</si>
  <si>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</si>
  <si>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</si>
  <si>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</si>
  <si>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</si>
  <si>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</si>
  <si>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</si>
  <si>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</si>
  <si>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</si>
  <si>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</si>
  <si>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</si>
  <si>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</si>
  <si>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</si>
  <si>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</si>
  <si>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</si>
  <si>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</si>
  <si>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</si>
  <si>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</si>
  <si>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</si>
  <si>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</si>
  <si>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</si>
  <si>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</si>
  <si>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</si>
  <si>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</si>
  <si>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</si>
  <si>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</si>
  <si>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</si>
  <si>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</si>
  <si>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</si>
  <si>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</si>
  <si>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</si>
  <si>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</si>
  <si>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</si>
  <si>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</si>
  <si>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</si>
  <si>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</si>
  <si>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</si>
  <si>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</si>
  <si>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</si>
  <si>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</si>
  <si>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</si>
  <si>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</si>
  <si>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</si>
  <si>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</si>
  <si>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</si>
  <si>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</si>
  <si>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</si>
  <si>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</si>
  <si>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</si>
  <si>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</si>
  <si>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</si>
  <si>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</si>
  <si>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</si>
  <si>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</si>
  <si>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</si>
  <si>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</si>
  <si>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</si>
  <si>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</si>
  <si>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</si>
  <si>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</si>
  <si>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</si>
  <si>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</si>
  <si>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</si>
  <si>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</si>
  <si>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</si>
  <si>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</si>
  <si>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</si>
  <si>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</si>
  <si>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</si>
  <si>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</si>
  <si>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</si>
  <si>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</si>
  <si>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</si>
  <si>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</si>
  <si>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</si>
  <si>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</si>
  <si>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</si>
  <si>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</si>
  <si>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</si>
  <si>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</si>
  <si>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</si>
  <si>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</si>
  <si>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</si>
  <si>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</si>
  <si>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</si>
  <si>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</si>
  <si>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</si>
  <si>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</si>
  <si>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</si>
  <si>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</si>
  <si>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</si>
  <si>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</si>
  <si>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</si>
  <si>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</si>
  <si>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</si>
  <si>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</si>
  <si>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</si>
  <si>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</si>
  <si>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</si>
  <si>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</si>
  <si>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</si>
  <si>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</si>
  <si>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</si>
  <si>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</si>
  <si>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</si>
  <si>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</si>
  <si>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</si>
  <si>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</si>
  <si>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</si>
  <si>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</si>
  <si>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</si>
  <si>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</si>
  <si>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</si>
  <si>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</si>
  <si>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</si>
  <si>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</si>
  <si>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</si>
  <si>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</si>
  <si>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</si>
  <si>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</si>
  <si>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</si>
  <si>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</si>
  <si>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</si>
  <si>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</si>
  <si>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</si>
  <si>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</si>
  <si>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</si>
  <si>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</si>
  <si>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</si>
  <si>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</si>
  <si>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</si>
  <si>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</si>
  <si>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</si>
  <si>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</si>
  <si>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</si>
  <si>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</si>
  <si>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</si>
  <si>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</si>
  <si>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</si>
  <si>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</si>
  <si>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</si>
  <si>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</si>
  <si>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</si>
  <si>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</si>
  <si>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</si>
  <si>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</si>
  <si>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</si>
  <si>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</si>
  <si>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</si>
  <si>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</si>
  <si>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</si>
  <si>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</si>
  <si>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</si>
  <si>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</si>
  <si>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</si>
  <si>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</si>
  <si>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</si>
  <si>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</si>
  <si>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</si>
  <si>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</si>
  <si>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</si>
  <si>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</si>
  <si>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</si>
  <si>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</si>
  <si>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</si>
  <si>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</si>
  <si>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</si>
  <si>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</si>
  <si>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</si>
  <si>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</si>
  <si>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</si>
  <si>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</si>
  <si>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</si>
  <si>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</si>
  <si>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</si>
  <si>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</si>
  <si>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</si>
  <si>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</si>
  <si>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</si>
  <si>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</si>
  <si>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</si>
  <si>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</si>
  <si>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</si>
  <si>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</si>
  <si>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</si>
  <si>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</si>
  <si>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</si>
  <si>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</si>
  <si>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</si>
  <si>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</si>
  <si>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</si>
  <si>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</si>
  <si>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</si>
  <si>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</si>
  <si>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</si>
  <si>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</si>
  <si>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</si>
  <si>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</si>
  <si>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</si>
  <si>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</si>
  <si>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</si>
  <si>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</si>
  <si>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</si>
  <si>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</si>
  <si>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</si>
  <si>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</si>
  <si>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</si>
  <si>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</si>
  <si>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</si>
  <si>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</si>
  <si>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</si>
  <si>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</si>
  <si>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</si>
  <si>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</si>
  <si>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</si>
  <si>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</si>
  <si>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</si>
  <si>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</si>
  <si>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</si>
  <si>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</si>
  <si>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</si>
  <si>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</si>
  <si>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</si>
  <si>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</si>
  <si>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</si>
  <si>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</si>
  <si>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</si>
  <si>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</si>
  <si>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</si>
  <si>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</si>
  <si>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</si>
  <si>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</si>
  <si>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</si>
  <si>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</si>
  <si>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</si>
  <si>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</si>
  <si>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</si>
  <si>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</si>
  <si>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</si>
  <si>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</si>
  <si>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</si>
  <si>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</si>
  <si>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</si>
  <si>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</si>
  <si>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</si>
  <si>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</si>
  <si>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</si>
  <si>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</si>
  <si>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</si>
  <si>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</si>
  <si>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</si>
  <si>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</si>
  <si>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</si>
  <si>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</si>
  <si>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</si>
  <si>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</si>
  <si>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</si>
  <si>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</si>
  <si>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</si>
  <si>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</si>
  <si>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</si>
  <si>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</si>
  <si>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</si>
  <si>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</si>
  <si>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</si>
  <si>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</si>
  <si>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</si>
  <si>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</si>
  <si>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</si>
  <si>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</si>
  <si>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</si>
  <si>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</si>
  <si>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</si>
  <si>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</si>
  <si>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</si>
  <si>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</si>
  <si>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</si>
  <si>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</si>
  <si>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</si>
  <si>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</si>
  <si>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</si>
  <si>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</si>
  <si>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</si>
  <si>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</si>
  <si>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</si>
  <si>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</si>
  <si>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</si>
  <si>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</si>
  <si>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</si>
  <si>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</si>
  <si>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</si>
  <si>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</si>
  <si>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</si>
  <si>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</si>
  <si>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</si>
  <si>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</si>
  <si>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</si>
  <si>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</si>
  <si>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</si>
  <si>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</si>
  <si>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</si>
  <si>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</si>
  <si>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</si>
  <si>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</si>
  <si>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</si>
  <si>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</si>
  <si>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</si>
  <si>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</si>
  <si>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</si>
  <si>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</si>
  <si>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</si>
  <si>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</si>
  <si>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</si>
  <si>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</si>
  <si>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</si>
  <si>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</si>
  <si>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</si>
  <si>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</si>
  <si>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</si>
  <si>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</si>
  <si>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</si>
  <si>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</si>
  <si>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</si>
  <si>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</si>
  <si>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</si>
  <si>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</si>
  <si>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</si>
  <si>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</si>
  <si>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</si>
  <si>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</si>
  <si>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</si>
  <si>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</si>
  <si>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</si>
  <si>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</si>
  <si>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</si>
  <si>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</si>
  <si>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</si>
  <si>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</si>
  <si>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</si>
  <si>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</si>
  <si>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</si>
  <si>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</si>
  <si>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</si>
  <si>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</si>
  <si>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</si>
  <si>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</si>
  <si>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</si>
  <si>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</si>
  <si>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</si>
  <si>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</si>
  <si>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</si>
  <si>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</si>
  <si>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</si>
  <si>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</si>
  <si>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</si>
  <si>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</si>
  <si>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</si>
  <si>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</si>
  <si>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</si>
  <si>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</si>
  <si>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</si>
  <si>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</si>
  <si>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</si>
  <si>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</si>
  <si>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</si>
  <si>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</si>
  <si>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</si>
  <si>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</si>
  <si>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</si>
  <si>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</si>
  <si>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</si>
  <si>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</si>
  <si>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</si>
  <si>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</si>
  <si>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</si>
  <si>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</si>
  <si>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</si>
  <si>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</si>
  <si>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</si>
  <si>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</si>
  <si>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</si>
  <si>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</si>
  <si>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</si>
  <si>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</si>
  <si>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</si>
  <si>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</si>
  <si>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</si>
  <si>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</si>
  <si>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</si>
  <si>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</si>
  <si>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</si>
  <si>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</si>
  <si>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</si>
  <si>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</si>
  <si>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</si>
  <si>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</si>
  <si>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</si>
  <si>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</si>
  <si>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</si>
  <si>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</si>
  <si>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</si>
  <si>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</si>
  <si>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</si>
  <si>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</si>
  <si>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</si>
  <si>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</si>
  <si>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</si>
  <si>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</si>
  <si>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</si>
  <si>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</si>
  <si>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</si>
  <si>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</si>
  <si>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</si>
  <si>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</si>
  <si>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</si>
  <si>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</si>
  <si>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</si>
  <si>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</si>
  <si>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</si>
  <si>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</si>
  <si>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</si>
  <si>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</si>
  <si>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</si>
  <si>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</si>
  <si>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</si>
  <si>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</si>
  <si>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</si>
  <si>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</si>
  <si>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</si>
  <si>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</si>
  <si>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</si>
  <si>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</si>
  <si>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</si>
  <si>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</si>
  <si>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</si>
  <si>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</si>
  <si>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</si>
  <si>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</si>
  <si>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</si>
  <si>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</si>
  <si>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</si>
  <si>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</si>
  <si>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</si>
  <si>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</si>
  <si>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</si>
  <si>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</si>
  <si>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</si>
  <si>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</si>
  <si>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</si>
  <si>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</si>
  <si>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</si>
  <si>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</si>
  <si>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</si>
  <si>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</si>
  <si>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</si>
  <si>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</si>
  <si>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</si>
  <si>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</si>
  <si>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</si>
  <si>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</si>
  <si>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</si>
  <si>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</si>
  <si>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</si>
  <si>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</si>
  <si>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</si>
  <si>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</si>
  <si>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</si>
  <si>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</si>
  <si>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</si>
  <si>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</si>
  <si>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</si>
  <si>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</si>
  <si>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</si>
  <si>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</si>
  <si>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</si>
  <si>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</si>
  <si>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</si>
  <si>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</si>
  <si>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</si>
  <si>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</si>
  <si>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</si>
  <si>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</si>
  <si>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</si>
  <si>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</si>
  <si>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</si>
  <si>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</si>
  <si>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</si>
  <si>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</si>
  <si>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</si>
  <si>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</si>
  <si>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</si>
  <si>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</si>
  <si>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</si>
  <si>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</si>
  <si>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</si>
  <si>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</si>
  <si>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</si>
  <si>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</si>
  <si>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</si>
  <si>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</si>
  <si>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</si>
  <si>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</si>
  <si>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</si>
  <si>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</si>
  <si>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</si>
  <si>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</si>
  <si>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</si>
  <si>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</si>
  <si>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</si>
  <si>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</si>
  <si>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</si>
  <si>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</si>
  <si>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</si>
  <si>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</si>
  <si>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</si>
  <si>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</si>
  <si>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</si>
  <si>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</si>
  <si>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</si>
  <si>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</si>
  <si>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</si>
  <si>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</si>
  <si>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</si>
  <si>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</si>
  <si>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</si>
  <si>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</si>
  <si>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</si>
  <si>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</si>
  <si>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</si>
  <si>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</si>
  <si>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</si>
  <si>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</si>
  <si>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</si>
  <si>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</si>
  <si>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</si>
  <si>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</si>
  <si>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</si>
  <si>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</si>
  <si>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</si>
  <si>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</si>
  <si>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</si>
  <si>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</si>
  <si>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</si>
  <si>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</si>
  <si>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</si>
  <si>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</si>
  <si>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</si>
  <si>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</si>
  <si>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</si>
  <si>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</si>
  <si>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</si>
  <si>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</si>
  <si>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</si>
  <si>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</si>
  <si>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</si>
  <si>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</si>
  <si>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</si>
  <si>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</si>
  <si>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</si>
  <si>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</si>
  <si>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</si>
  <si>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</si>
  <si>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</si>
  <si>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</si>
  <si>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</si>
  <si>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</si>
  <si>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</si>
  <si>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</si>
  <si>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</si>
  <si>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</si>
  <si>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</si>
  <si>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</si>
  <si>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</si>
  <si>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</si>
  <si>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</si>
  <si>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</si>
  <si>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</si>
  <si>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</si>
  <si>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</si>
  <si>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</si>
  <si>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</si>
  <si>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</si>
  <si>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</si>
  <si>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</si>
  <si>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</si>
  <si>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</si>
  <si>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</si>
  <si>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</si>
  <si>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</si>
  <si>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</si>
  <si>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</si>
  <si>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</si>
  <si>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</si>
  <si>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</si>
  <si>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</si>
  <si>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</si>
  <si>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</si>
  <si>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</si>
  <si>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</si>
  <si>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</si>
  <si>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</si>
  <si>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</si>
  <si>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</si>
  <si>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</si>
  <si>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</si>
  <si>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</si>
  <si>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</si>
  <si>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</si>
  <si>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</si>
  <si>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</si>
  <si>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</si>
  <si>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</si>
  <si>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</si>
  <si>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</si>
  <si>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</si>
  <si>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</si>
  <si>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</si>
  <si>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</si>
  <si>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</si>
  <si>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</si>
  <si>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</si>
  <si>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</si>
  <si>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</si>
  <si>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</si>
  <si>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</si>
  <si>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</si>
  <si>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</si>
  <si>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</si>
  <si>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</si>
  <si>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</si>
  <si>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</si>
  <si>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</si>
  <si>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</si>
  <si>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</si>
  <si>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</si>
  <si>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</si>
  <si>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</si>
  <si>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</si>
  <si>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</si>
  <si>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</si>
  <si>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</si>
  <si>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</si>
  <si>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</si>
  <si>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</si>
  <si>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</si>
  <si>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</si>
  <si>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</si>
  <si>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</si>
  <si>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</si>
  <si>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</si>
  <si>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</si>
  <si>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</si>
  <si>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</si>
  <si>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</si>
  <si>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</si>
  <si>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</si>
  <si>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</si>
  <si>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</si>
  <si>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</si>
  <si>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</si>
  <si>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</si>
  <si>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</si>
  <si>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</si>
  <si>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</si>
  <si>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</si>
  <si>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</si>
  <si>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</si>
  <si>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</si>
  <si>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</si>
  <si>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</si>
  <si>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</si>
  <si>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</si>
  <si>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</si>
  <si>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</si>
  <si>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</si>
  <si>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</si>
  <si>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</si>
  <si>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</si>
  <si>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</si>
  <si>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</si>
  <si>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</si>
  <si>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</si>
  <si>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</si>
  <si>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</si>
  <si>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</si>
  <si>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</si>
  <si>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</si>
  <si>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</si>
  <si>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</si>
  <si>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</si>
  <si>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</si>
  <si>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</si>
  <si>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</si>
  <si>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</si>
  <si>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</si>
  <si>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</si>
  <si>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</si>
  <si>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</si>
  <si>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</si>
  <si>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</si>
  <si>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</si>
  <si>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</si>
  <si>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</si>
  <si>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</si>
  <si>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</si>
  <si>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</si>
  <si>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</si>
  <si>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</si>
  <si>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</si>
  <si>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</si>
  <si>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</si>
  <si>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</si>
  <si>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</si>
  <si>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</si>
  <si>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</si>
  <si>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</si>
  <si>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</si>
  <si>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</si>
  <si>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</si>
  <si>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</si>
  <si>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</si>
  <si>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</si>
  <si>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</si>
  <si>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</si>
  <si>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</si>
  <si>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</si>
  <si>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</si>
  <si>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</si>
  <si>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</si>
  <si>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</si>
  <si>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</si>
  <si>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</si>
  <si>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</si>
  <si>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</si>
  <si>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</si>
  <si>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</si>
  <si>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</si>
  <si>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</si>
  <si>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</si>
  <si>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</si>
  <si>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</si>
  <si>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</si>
  <si>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</si>
  <si>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</si>
  <si>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</si>
  <si>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</si>
  <si>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</si>
  <si>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</si>
  <si>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</si>
  <si>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</si>
  <si>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</si>
  <si>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</si>
  <si>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</si>
  <si>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</si>
  <si>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</si>
  <si>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</si>
  <si>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</si>
  <si>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</si>
  <si>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</si>
  <si>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</si>
  <si>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</si>
  <si>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</si>
  <si>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</si>
  <si>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</si>
  <si>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</si>
  <si>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</si>
  <si>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</si>
  <si>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</si>
  <si>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</si>
  <si>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</si>
  <si>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</si>
  <si>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</si>
  <si>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</si>
  <si>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</si>
  <si>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</si>
  <si>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</si>
  <si>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</si>
  <si>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</si>
  <si>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</si>
  <si>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</si>
  <si>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</si>
  <si>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</si>
  <si>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</si>
  <si>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</si>
  <si>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</si>
  <si>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</si>
  <si>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</si>
  <si>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</si>
  <si>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</si>
  <si>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</si>
  <si>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</si>
  <si>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</si>
  <si>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</si>
  <si>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</si>
  <si>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</si>
  <si>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</si>
  <si>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</si>
  <si>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</si>
  <si>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</si>
  <si>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</si>
  <si>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</si>
  <si>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</si>
  <si>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</si>
  <si>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</si>
  <si>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</si>
  <si>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</si>
  <si>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</si>
  <si>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</si>
  <si>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</si>
  <si>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</si>
  <si>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</si>
  <si>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</si>
  <si>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</si>
  <si>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</si>
  <si>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</si>
  <si>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</si>
  <si>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</si>
  <si>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</si>
  <si>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</si>
  <si>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</si>
  <si>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</si>
  <si>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</si>
  <si>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</si>
  <si>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</si>
  <si>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</si>
  <si>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</si>
  <si>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</si>
  <si>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</si>
  <si>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</si>
  <si>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</si>
  <si>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</si>
  <si>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</si>
  <si>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</si>
  <si>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</si>
  <si>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</si>
  <si>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</si>
  <si>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</si>
  <si>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</si>
  <si>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</si>
  <si>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</si>
  <si>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</si>
  <si>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</si>
  <si>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</si>
  <si>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</si>
  <si>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</si>
  <si>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</si>
  <si>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</si>
  <si>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</si>
  <si>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</si>
  <si>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</si>
  <si>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</si>
  <si>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</si>
  <si>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</si>
  <si>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</si>
  <si>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</si>
  <si>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</si>
  <si>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</si>
  <si>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</si>
  <si>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</si>
  <si>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</si>
  <si>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</si>
  <si>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</si>
  <si>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</si>
  <si>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</si>
  <si>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</si>
  <si>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</si>
  <si>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</si>
  <si>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</si>
  <si>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</si>
  <si>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</si>
  <si>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</si>
  <si>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</si>
  <si>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</si>
  <si>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</si>
  <si>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</si>
  <si>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</si>
  <si>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</si>
  <si>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</si>
  <si>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</si>
  <si>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</si>
  <si>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</si>
  <si>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</si>
  <si>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</si>
  <si>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</si>
  <si>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</si>
  <si>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</si>
  <si>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</si>
  <si>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</si>
  <si>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</si>
  <si>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</si>
  <si>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</si>
  <si>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</si>
  <si>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</si>
  <si>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</si>
  <si>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</si>
  <si>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</si>
  <si>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</si>
  <si>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</si>
  <si>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</si>
  <si>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</si>
  <si>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</si>
  <si>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</si>
  <si>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</si>
  <si>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</si>
  <si>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</si>
  <si>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</si>
  <si>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</si>
  <si>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</si>
  <si>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</si>
  <si>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</si>
  <si>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</si>
  <si>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</si>
  <si>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</si>
  <si>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</si>
  <si>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</si>
  <si>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</si>
  <si>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</si>
  <si>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</si>
  <si>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</si>
  <si>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</si>
  <si>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</si>
  <si>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</si>
  <si>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</si>
  <si>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</si>
  <si>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</si>
  <si>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</si>
  <si>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</si>
  <si>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</si>
  <si>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</si>
  <si>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</si>
  <si>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</si>
  <si>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</si>
  <si>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</si>
  <si>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</si>
  <si>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</si>
  <si>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</si>
  <si>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</si>
  <si>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</si>
  <si>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</si>
  <si>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</si>
  <si>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</si>
  <si>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</si>
  <si>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</si>
  <si>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</si>
  <si>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</si>
  <si>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</si>
  <si>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</si>
  <si>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</si>
  <si>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</si>
  <si>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</si>
  <si>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</si>
  <si>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</si>
  <si>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</si>
  <si>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</si>
  <si>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</si>
  <si>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</si>
  <si>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</si>
  <si>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</si>
  <si>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</si>
  <si>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</si>
  <si>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</si>
  <si>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</si>
  <si>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</si>
  <si>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</si>
  <si>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</si>
  <si>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</si>
  <si>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</si>
  <si>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</si>
  <si>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</si>
  <si>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</si>
  <si>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</si>
  <si>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</si>
  <si>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</si>
  <si>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</si>
  <si>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</si>
  <si>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</si>
  <si>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</si>
  <si>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</si>
  <si>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</si>
  <si>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</si>
  <si>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</si>
  <si>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</si>
  <si>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</si>
  <si>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</si>
  <si>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</si>
  <si>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</si>
  <si>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</si>
  <si>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</si>
  <si>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</si>
  <si>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</si>
  <si>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</si>
  <si>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</si>
  <si>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</si>
  <si>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</si>
  <si>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</si>
  <si>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</si>
  <si>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</si>
  <si>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</si>
  <si>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</si>
  <si>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</si>
  <si>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</si>
  <si>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</si>
  <si>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</si>
  <si>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</si>
  <si>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</si>
  <si>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</si>
  <si>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</si>
  <si>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</si>
  <si>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</si>
  <si>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</si>
  <si>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</si>
  <si>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</si>
  <si>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</si>
  <si>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</si>
  <si>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</si>
  <si>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</si>
  <si>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</si>
  <si>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</si>
  <si>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</si>
  <si>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</si>
  <si>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</si>
  <si>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</si>
  <si>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</si>
  <si>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</si>
  <si>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</si>
  <si>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</si>
  <si>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</si>
  <si>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</si>
  <si>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</si>
  <si>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</si>
  <si>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</si>
  <si>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</si>
  <si>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</si>
  <si>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</si>
  <si>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</si>
  <si>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</si>
  <si>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</si>
  <si>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</si>
  <si>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</si>
  <si>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</si>
  <si>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</si>
  <si>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</si>
  <si>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</si>
  <si>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</si>
  <si>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</si>
  <si>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</si>
  <si>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</si>
  <si>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</si>
  <si>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</si>
  <si>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</si>
  <si>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</si>
  <si>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</si>
  <si>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</si>
  <si>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</si>
  <si>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</si>
  <si>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</si>
  <si>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</si>
  <si>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</si>
  <si>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</si>
  <si>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</si>
  <si>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</si>
  <si>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</si>
  <si>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</si>
  <si>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</si>
  <si>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</si>
  <si>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</si>
  <si>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</si>
  <si>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</si>
  <si>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</si>
  <si>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</si>
  <si>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</si>
  <si>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</si>
  <si>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</si>
  <si>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</si>
  <si>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</si>
  <si>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</si>
  <si>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</si>
  <si>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</si>
  <si>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</si>
  <si>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</si>
  <si>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</si>
  <si>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</si>
  <si>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</si>
  <si>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</si>
  <si>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</si>
  <si>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</si>
  <si>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</si>
  <si>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</si>
  <si>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</si>
  <si>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</si>
  <si>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</si>
  <si>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</si>
  <si>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</si>
  <si>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</si>
  <si>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</si>
  <si>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</si>
  <si>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</si>
  <si>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</si>
  <si>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</si>
  <si>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</si>
  <si>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</si>
  <si>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</si>
  <si>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</si>
  <si>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</si>
  <si>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</si>
  <si>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</si>
  <si>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</si>
  <si>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</si>
  <si>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</si>
  <si>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</si>
  <si>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</si>
  <si>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</si>
  <si>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</si>
  <si>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</si>
  <si>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</si>
  <si>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</si>
  <si>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</si>
  <si>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</si>
  <si>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</si>
  <si>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</si>
  <si>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</si>
  <si>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</si>
  <si>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</si>
  <si>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</si>
  <si>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</si>
  <si>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</si>
  <si>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</si>
  <si>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</si>
  <si>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</si>
  <si>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</si>
  <si>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</si>
  <si>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</si>
  <si>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</si>
  <si>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</si>
  <si>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</si>
  <si>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</si>
  <si>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</si>
  <si>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</si>
  <si>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</si>
  <si>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</si>
  <si>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</si>
  <si>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</si>
  <si>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</si>
  <si>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</si>
  <si>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</si>
  <si>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</si>
  <si>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</si>
  <si>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</si>
  <si>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</si>
  <si>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</si>
  <si>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</si>
  <si>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</si>
  <si>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</si>
  <si>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</si>
  <si>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</si>
  <si>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</si>
  <si>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</si>
  <si>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</si>
  <si>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</si>
  <si>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</si>
  <si>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</si>
  <si>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</si>
  <si>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</si>
  <si>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</si>
  <si>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</si>
  <si>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</si>
  <si>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</si>
  <si>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</si>
  <si>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</si>
  <si>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</si>
  <si>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</si>
  <si>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</si>
  <si>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</si>
  <si>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</si>
  <si>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</si>
  <si>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</si>
  <si>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</si>
  <si>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</si>
  <si>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</si>
  <si>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</si>
  <si>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</si>
  <si>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</si>
  <si>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</si>
  <si>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</si>
  <si>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</si>
  <si>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</si>
  <si>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</si>
  <si>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</si>
  <si>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</si>
  <si>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</si>
  <si>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</si>
  <si>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</si>
  <si>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</si>
  <si>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</si>
  <si>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</si>
  <si>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</si>
  <si>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</si>
  <si>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</si>
  <si>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</si>
  <si>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</si>
  <si>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</si>
  <si>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</si>
  <si>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</si>
  <si>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</si>
  <si>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</si>
  <si>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</si>
  <si>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</si>
  <si>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</si>
  <si>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</si>
  <si>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</si>
  <si>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</si>
  <si>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</si>
  <si>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</si>
  <si>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</si>
  <si>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</si>
  <si>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</si>
  <si>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</si>
  <si>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</si>
  <si>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</si>
  <si>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</si>
  <si>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</si>
  <si>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</si>
  <si>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</si>
  <si>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</si>
  <si>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</si>
  <si>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</si>
  <si>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</si>
  <si>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</si>
  <si>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</si>
  <si>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</si>
  <si>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</si>
  <si>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</si>
  <si>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</si>
  <si>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</si>
  <si>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</si>
  <si>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</si>
  <si>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</si>
  <si>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</si>
  <si>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</si>
  <si>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</si>
  <si>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</si>
  <si>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</si>
  <si>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</si>
  <si>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</si>
  <si>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</si>
  <si>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</si>
  <si>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</si>
  <si>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</si>
  <si>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</si>
  <si>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</si>
  <si>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</si>
  <si>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</si>
  <si>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</si>
  <si>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</si>
  <si>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</si>
  <si>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</si>
  <si>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</si>
  <si>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</si>
  <si>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</si>
  <si>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</si>
  <si>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</si>
  <si>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</si>
  <si>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</si>
  <si>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</si>
  <si>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</si>
  <si>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</si>
  <si>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</si>
  <si>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</si>
  <si>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</si>
  <si>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</si>
  <si>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</si>
  <si>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</si>
  <si>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</si>
  <si>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</si>
  <si>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</si>
  <si>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</si>
  <si>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</si>
  <si>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</si>
  <si>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</si>
  <si>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</si>
  <si>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</si>
  <si>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</si>
  <si>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</si>
  <si>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</si>
  <si>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</si>
  <si>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</si>
  <si>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</si>
  <si>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</si>
  <si>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</si>
  <si>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</si>
  <si>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</si>
  <si>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</si>
  <si>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</si>
  <si>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</si>
  <si>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</si>
  <si>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</si>
  <si>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</si>
  <si>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</si>
  <si>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</si>
  <si>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</si>
  <si>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</si>
  <si>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</si>
  <si>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</si>
  <si>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</si>
  <si>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</si>
  <si>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</si>
  <si>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</si>
  <si>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</si>
  <si>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</si>
  <si>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</si>
  <si>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</si>
  <si>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</si>
  <si>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</si>
  <si>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</si>
  <si>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</si>
  <si>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</si>
  <si>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</si>
  <si>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</si>
  <si>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</si>
  <si>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</si>
  <si>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</si>
  <si>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</si>
  <si>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</si>
  <si>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</si>
  <si>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</si>
  <si>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</si>
  <si>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</si>
  <si>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</si>
  <si>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</si>
  <si>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</si>
  <si>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</si>
  <si>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</si>
  <si>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</si>
  <si>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</si>
  <si>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</si>
  <si>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</si>
  <si>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</si>
  <si>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</si>
  <si>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</si>
  <si>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</si>
  <si>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</si>
  <si>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</si>
  <si>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</si>
  <si>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</si>
  <si>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</si>
  <si>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</si>
  <si>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</si>
  <si>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</si>
  <si>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</si>
  <si>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</si>
  <si>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</si>
  <si>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</si>
  <si>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</si>
  <si>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</si>
  <si>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</si>
  <si>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</si>
  <si>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</si>
  <si>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</si>
  <si>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</si>
  <si>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</si>
  <si>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</si>
  <si>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</si>
  <si>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</si>
  <si>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</si>
  <si>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</si>
  <si>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</si>
  <si>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</si>
  <si>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</si>
  <si>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</si>
  <si>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</si>
  <si>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</si>
  <si>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</si>
  <si>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</si>
  <si>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</si>
  <si>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</si>
  <si>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</si>
  <si>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</si>
  <si>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</si>
  <si>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</si>
  <si>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</si>
  <si>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</si>
  <si>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</si>
  <si>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</si>
  <si>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</si>
  <si>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</si>
  <si>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</si>
  <si>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</si>
  <si>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</si>
  <si>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</si>
  <si>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</si>
  <si>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</si>
  <si>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</si>
  <si>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</si>
  <si>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</si>
  <si>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</si>
  <si>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</si>
  <si>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</si>
  <si>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</si>
  <si>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</si>
  <si>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</si>
  <si>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</si>
  <si>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</si>
  <si>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</si>
  <si>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</si>
  <si>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</si>
  <si>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</si>
  <si>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</si>
  <si>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</si>
  <si>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</si>
  <si>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</si>
  <si>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</si>
  <si>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</si>
  <si>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</si>
  <si>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</si>
  <si>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</si>
  <si>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</si>
  <si>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</si>
  <si>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</si>
  <si>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</si>
  <si>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</si>
  <si>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</si>
  <si>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</si>
  <si>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</si>
  <si>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</si>
  <si>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</si>
  <si>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</si>
  <si>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</si>
  <si>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</si>
  <si>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</si>
  <si>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</si>
  <si>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</si>
  <si>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</si>
  <si>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</si>
  <si>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</si>
  <si>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</si>
  <si>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</si>
  <si>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</si>
  <si>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</si>
  <si>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</si>
  <si>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</si>
  <si>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</si>
  <si>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</si>
  <si>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</si>
  <si>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</si>
  <si>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</si>
  <si>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</si>
  <si>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</si>
  <si>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</si>
  <si>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</si>
  <si>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</si>
  <si>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</si>
  <si>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</si>
  <si>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</si>
  <si>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</si>
  <si>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</si>
  <si>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</si>
  <si>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</si>
  <si>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</si>
  <si>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</si>
  <si>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</si>
  <si>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</si>
  <si>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</si>
  <si>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</si>
  <si>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</si>
  <si>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</si>
  <si>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</si>
  <si>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</si>
  <si>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</si>
  <si>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</si>
  <si>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</si>
  <si>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</si>
  <si>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</si>
  <si>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</si>
  <si>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</si>
  <si>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</si>
  <si>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</si>
  <si>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</si>
  <si>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</si>
  <si>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</si>
  <si>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</si>
  <si>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</si>
  <si>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</si>
  <si>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</si>
  <si>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</si>
  <si>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</si>
  <si>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</si>
  <si>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</si>
  <si>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</si>
  <si>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</si>
  <si>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</si>
  <si>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</si>
  <si>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</si>
  <si>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</si>
  <si>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</si>
  <si>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</si>
  <si>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</si>
  <si>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</si>
  <si>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</si>
  <si>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</si>
  <si>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</si>
  <si>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</si>
  <si>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</si>
  <si>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</si>
  <si>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</si>
  <si>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</si>
  <si>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</si>
  <si>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</si>
  <si>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</si>
  <si>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</si>
  <si>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</si>
  <si>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</si>
  <si>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</si>
  <si>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</si>
  <si>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</si>
  <si>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</si>
  <si>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</si>
  <si>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</si>
  <si>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</si>
  <si>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</si>
  <si>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</si>
  <si>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</si>
  <si>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</si>
  <si>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</si>
  <si>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</si>
  <si>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</si>
  <si>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</si>
  <si>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</si>
  <si>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</si>
  <si>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</si>
  <si>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</si>
  <si>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</si>
  <si>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</si>
  <si>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</si>
  <si>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</si>
  <si>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</si>
  <si>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</si>
  <si>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</si>
  <si>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</si>
  <si>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</si>
  <si>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</si>
  <si>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</si>
  <si>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</si>
  <si>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</si>
  <si>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</si>
  <si>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</si>
  <si>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</si>
  <si>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</si>
  <si>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</si>
  <si>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</si>
  <si>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</si>
  <si>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</si>
  <si>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</si>
  <si>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</si>
  <si>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</si>
  <si>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</si>
  <si>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</si>
  <si>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</si>
  <si>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</si>
  <si>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</si>
  <si>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</si>
  <si>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</si>
  <si>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</si>
  <si>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</si>
  <si>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</si>
  <si>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</si>
  <si>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</si>
  <si>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</si>
  <si>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</si>
  <si>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</si>
  <si>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</si>
  <si>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</si>
  <si>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</si>
  <si>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</si>
  <si>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</si>
  <si>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</si>
  <si>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</si>
  <si>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</si>
  <si>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</si>
  <si>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</si>
  <si>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</si>
  <si>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</si>
  <si>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</si>
  <si>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</si>
  <si>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</si>
  <si>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</si>
  <si>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</si>
  <si>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</si>
  <si>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</si>
  <si>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</si>
  <si>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</si>
  <si>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</si>
  <si>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</si>
  <si>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</si>
  <si>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</si>
  <si>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</si>
  <si>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</si>
  <si>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</si>
  <si>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</si>
  <si>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</si>
  <si>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</si>
  <si>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</si>
  <si>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</si>
  <si>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</si>
  <si>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</si>
  <si>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</si>
  <si>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</si>
  <si>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</si>
  <si>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</si>
  <si>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</si>
  <si>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</si>
  <si>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</si>
  <si>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</si>
  <si>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</si>
  <si>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</si>
  <si>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</si>
  <si>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</si>
  <si>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</si>
  <si>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</si>
  <si>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</si>
  <si>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</si>
  <si>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</si>
  <si>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</si>
  <si>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</si>
  <si>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</si>
  <si>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</si>
  <si>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</si>
  <si>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</si>
  <si>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</si>
  <si>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</si>
  <si>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</si>
  <si>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</si>
  <si>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</si>
  <si>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</si>
  <si>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</si>
  <si>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</si>
  <si>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</si>
  <si>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</si>
  <si>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</si>
  <si>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</si>
  <si>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</si>
  <si>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</si>
  <si>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</si>
  <si>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</si>
  <si>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</si>
  <si>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</si>
  <si>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</si>
  <si>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</si>
  <si>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</si>
  <si>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</si>
  <si>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</si>
  <si>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</si>
  <si>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</si>
  <si>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</si>
  <si>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</si>
  <si>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</si>
  <si>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</si>
  <si>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</si>
  <si>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</si>
  <si>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</si>
  <si>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</si>
  <si>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</si>
  <si>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</si>
  <si>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</si>
  <si>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</si>
  <si>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</si>
  <si>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</si>
  <si>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</si>
  <si>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</si>
  <si>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</si>
  <si>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</si>
  <si>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</si>
  <si>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</si>
  <si>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</si>
  <si>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</si>
  <si>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</si>
  <si>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</si>
  <si>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</si>
  <si>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</si>
  <si>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</si>
  <si>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</si>
  <si>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</si>
  <si>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</si>
  <si>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</si>
  <si>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</si>
  <si>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</si>
  <si>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</si>
  <si>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</si>
  <si>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</si>
  <si>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</si>
  <si>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</si>
  <si>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</si>
  <si>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</si>
  <si>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</si>
  <si>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</si>
  <si>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</si>
  <si>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</si>
  <si>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</si>
  <si>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</si>
  <si>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</si>
  <si>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</si>
  <si>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</si>
  <si>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</si>
  <si>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</si>
  <si>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</si>
  <si>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</si>
  <si>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</si>
  <si>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</si>
  <si>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</si>
  <si>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</si>
  <si>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</si>
  <si>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</si>
  <si>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</si>
  <si>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</si>
  <si>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</si>
  <si>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</si>
  <si>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</si>
  <si>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</si>
  <si>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</si>
  <si>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</si>
  <si>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</si>
  <si>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</si>
  <si>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</si>
  <si>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</si>
  <si>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</si>
  <si>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</si>
  <si>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</si>
  <si>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</si>
  <si>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</si>
  <si>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</si>
  <si>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</si>
  <si>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</si>
  <si>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</si>
  <si>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</si>
  <si>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</si>
  <si>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</si>
  <si>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</si>
  <si>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</si>
  <si>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</si>
  <si>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</si>
  <si>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</si>
  <si>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</si>
  <si>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</si>
  <si>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</si>
  <si>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</si>
  <si>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</si>
  <si>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</si>
  <si>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</si>
  <si>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</si>
  <si>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</si>
  <si>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</si>
  <si>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</si>
  <si>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</si>
  <si>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</si>
  <si>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</si>
  <si>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</si>
  <si>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</si>
  <si>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</si>
  <si>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</si>
  <si>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</si>
  <si>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</si>
  <si>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</si>
  <si>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</si>
  <si>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</si>
  <si>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</si>
  <si>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</si>
  <si>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</si>
  <si>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</si>
  <si>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</si>
  <si>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</si>
  <si>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</si>
  <si>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</si>
  <si>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</si>
  <si>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</si>
  <si>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</si>
  <si>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</si>
  <si>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</si>
  <si>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</si>
  <si>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</si>
  <si>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</si>
  <si>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</si>
  <si>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</si>
  <si>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</si>
  <si>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</si>
  <si>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</si>
  <si>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</si>
  <si>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</si>
  <si>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</si>
  <si>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</si>
  <si>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</si>
  <si>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</si>
  <si>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</si>
  <si>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</si>
  <si>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</si>
  <si>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</si>
  <si>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</si>
  <si>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</si>
  <si>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</si>
  <si>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</si>
  <si>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</si>
  <si>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</si>
  <si>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</si>
  <si>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</si>
  <si>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</si>
  <si>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</si>
  <si>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</si>
  <si>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</si>
  <si>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</si>
  <si>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</si>
  <si>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</si>
  <si>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</si>
  <si>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</si>
  <si>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</si>
  <si>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</si>
  <si>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</si>
  <si>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</si>
  <si>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</si>
  <si>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</si>
  <si>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</si>
  <si>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</si>
  <si>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</si>
  <si>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</si>
  <si>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</si>
  <si>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</si>
  <si>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</si>
  <si>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</si>
  <si>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</si>
  <si>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</si>
  <si>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</si>
  <si>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</si>
  <si>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</si>
  <si>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</si>
  <si>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</si>
  <si>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</si>
  <si>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</si>
  <si>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</si>
  <si>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</si>
  <si>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</si>
  <si>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</si>
  <si>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</si>
  <si>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</si>
  <si>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</si>
  <si>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</si>
  <si>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</si>
  <si>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</si>
  <si>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</si>
  <si>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</si>
  <si>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</si>
  <si>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</si>
  <si>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</si>
  <si>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</si>
  <si>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</si>
  <si>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</si>
  <si>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</si>
  <si>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</si>
  <si>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</si>
  <si>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</si>
  <si>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</si>
  <si>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</si>
  <si>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</si>
  <si>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</si>
  <si>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</si>
  <si>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</si>
  <si>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</si>
  <si>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</si>
  <si>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</si>
  <si>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</si>
  <si>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</si>
  <si>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</si>
  <si>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</si>
  <si>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</si>
  <si>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</si>
  <si>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</si>
  <si>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</si>
  <si>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</si>
  <si>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</si>
  <si>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</si>
  <si>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</si>
  <si>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</si>
  <si>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</si>
  <si>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</si>
  <si>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</si>
  <si>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</si>
  <si>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</si>
  <si>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</si>
  <si>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</si>
  <si>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</si>
  <si>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</si>
  <si>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</si>
  <si>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</si>
  <si>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</si>
  <si>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</si>
  <si>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</si>
  <si>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</si>
  <si>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</si>
  <si>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</si>
  <si>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</si>
  <si>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</si>
  <si>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</si>
  <si>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</si>
  <si>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</si>
  <si>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</si>
  <si>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</si>
  <si>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</si>
  <si>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</si>
  <si>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</si>
  <si>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</si>
  <si>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</si>
  <si>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</si>
  <si>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</si>
  <si>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</si>
  <si>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</si>
  <si>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</si>
  <si>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</si>
  <si>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</si>
  <si>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</si>
  <si>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</si>
  <si>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</si>
  <si>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</si>
  <si>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</si>
  <si>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</si>
  <si>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</si>
  <si>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</si>
  <si>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</si>
  <si>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</si>
  <si>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</si>
  <si>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</si>
  <si>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</si>
  <si>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</si>
  <si>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</si>
  <si>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</si>
  <si>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</si>
  <si>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</si>
  <si>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</si>
  <si>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</si>
  <si>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</si>
  <si>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</si>
  <si>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</si>
  <si>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</si>
  <si>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</si>
  <si>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</si>
  <si>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</si>
  <si>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</si>
  <si>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</si>
  <si>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</si>
  <si>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</si>
  <si>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</si>
  <si>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</si>
  <si>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</si>
  <si>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</si>
  <si>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</si>
  <si>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</si>
  <si>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</si>
  <si>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</si>
  <si>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</si>
  <si>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</si>
  <si>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</si>
  <si>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</si>
  <si>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</si>
  <si>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</si>
  <si>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</si>
  <si>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</si>
  <si>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</si>
  <si>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</si>
  <si>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</si>
  <si>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</si>
  <si>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</si>
  <si>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</si>
  <si>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</si>
  <si>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</si>
  <si>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</si>
  <si>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</si>
  <si>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</si>
  <si>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</si>
  <si>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</si>
  <si>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</si>
  <si>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</si>
  <si>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</si>
  <si>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</si>
  <si>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</si>
  <si>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</si>
  <si>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</si>
  <si>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</si>
  <si>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</si>
  <si>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</si>
  <si>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</si>
  <si>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</si>
  <si>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</si>
  <si>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</si>
  <si>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</si>
  <si>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</si>
  <si>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</si>
  <si>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</si>
  <si>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</si>
  <si>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</si>
  <si>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</si>
  <si>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</si>
  <si>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</si>
  <si>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</si>
  <si>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</si>
  <si>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</si>
  <si>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</si>
  <si>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</si>
  <si>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</si>
  <si>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</si>
  <si>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</si>
  <si>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</si>
  <si>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</si>
  <si>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</si>
  <si>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</si>
  <si>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</si>
  <si>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</si>
  <si>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</si>
  <si>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</si>
  <si>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</si>
  <si>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</si>
  <si>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</si>
  <si>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</si>
  <si>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</si>
  <si>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</si>
  <si>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</si>
  <si>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</si>
  <si>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</si>
  <si>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</si>
  <si>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</si>
  <si>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</si>
  <si>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</si>
  <si>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</si>
  <si>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</si>
  <si>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</si>
  <si>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</si>
  <si>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</si>
  <si>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</si>
  <si>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</si>
  <si>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</si>
  <si>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</si>
  <si>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</si>
  <si>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</si>
  <si>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</si>
  <si>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</si>
  <si>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</si>
  <si>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</si>
  <si>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</si>
  <si>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</si>
  <si>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</si>
  <si>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</si>
  <si>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</si>
  <si>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</si>
  <si>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</si>
  <si>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</si>
  <si>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</si>
  <si>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</si>
  <si>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</si>
  <si>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</si>
  <si>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</si>
  <si>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</si>
  <si>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</si>
  <si>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</si>
  <si>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</si>
  <si>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</si>
  <si>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</si>
  <si>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</si>
  <si>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</si>
  <si>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</si>
  <si>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</si>
  <si>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</si>
  <si>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</si>
  <si>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</si>
  <si>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</si>
  <si>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</si>
  <si>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</si>
  <si>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</si>
  <si>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</si>
  <si>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</si>
  <si>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</si>
  <si>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</si>
  <si>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</si>
  <si>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</si>
  <si>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</si>
  <si>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</si>
  <si>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</si>
  <si>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</si>
  <si>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</si>
  <si>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</si>
  <si>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</si>
  <si>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</si>
  <si>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</si>
  <si>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</si>
  <si>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</si>
  <si>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</si>
  <si>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</si>
  <si>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</si>
  <si>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</si>
  <si>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</si>
  <si>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</si>
  <si>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</si>
  <si>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</si>
  <si>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</si>
  <si>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</si>
  <si>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</si>
  <si>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</si>
  <si>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</si>
  <si>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</si>
  <si>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</si>
  <si>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</si>
  <si>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</si>
  <si>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</si>
  <si>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</si>
  <si>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</si>
  <si>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</si>
  <si>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</si>
  <si>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</si>
  <si>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</si>
  <si>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</si>
  <si>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</si>
  <si>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</si>
  <si>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</si>
  <si>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</si>
  <si>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</si>
  <si>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</si>
  <si>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</si>
  <si>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</si>
  <si>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</si>
  <si>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</si>
  <si>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</si>
  <si>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</si>
  <si>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</si>
  <si>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</si>
  <si>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</si>
  <si>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</si>
  <si>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</si>
  <si>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</si>
  <si>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</si>
  <si>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</si>
  <si>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</si>
  <si>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</si>
  <si>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</si>
  <si>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</si>
  <si>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</si>
  <si>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</si>
  <si>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</si>
  <si>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</si>
  <si>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</si>
  <si>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</si>
  <si>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</si>
  <si>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</si>
  <si>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</si>
  <si>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</si>
  <si>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</si>
  <si>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</si>
  <si>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</si>
  <si>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</si>
  <si>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</si>
  <si>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</si>
  <si>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</si>
  <si>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</si>
  <si>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</si>
  <si>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</si>
  <si>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</si>
  <si>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</si>
  <si>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</si>
  <si>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</si>
  <si>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</si>
  <si>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</si>
  <si>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</si>
  <si>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</si>
  <si>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</si>
  <si>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</si>
  <si>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</si>
  <si>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</si>
  <si>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</si>
  <si>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</si>
  <si>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</si>
  <si>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</si>
  <si>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</si>
  <si>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</si>
  <si>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</si>
  <si>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</si>
  <si>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</si>
  <si>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</si>
  <si>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</si>
  <si>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</si>
  <si>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</si>
  <si>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</si>
  <si>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</si>
  <si>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</si>
  <si>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</si>
  <si>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</si>
  <si>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</si>
  <si>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</si>
  <si>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</si>
  <si>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</si>
  <si>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</si>
  <si>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</si>
  <si>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</si>
  <si>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</si>
  <si>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</si>
  <si>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</si>
  <si>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</si>
  <si>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</si>
  <si>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</si>
  <si>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</si>
  <si>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</si>
  <si>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</si>
  <si>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</si>
  <si>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</si>
  <si>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</si>
  <si>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</si>
  <si>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</si>
  <si>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</si>
  <si>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</si>
  <si>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</si>
  <si>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</si>
  <si>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</si>
  <si>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</si>
  <si>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</si>
  <si>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</si>
  <si>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</si>
  <si>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</si>
  <si>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</si>
  <si>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</si>
  <si>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</si>
  <si>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</si>
  <si>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</si>
  <si>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</si>
  <si>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</si>
  <si>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</si>
  <si>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</si>
  <si>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</si>
  <si>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</si>
  <si>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</si>
  <si>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</si>
  <si>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</si>
  <si>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</si>
  <si>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</si>
  <si>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</si>
  <si>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</si>
  <si>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</si>
  <si>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</si>
  <si>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</si>
  <si>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</si>
  <si>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</si>
  <si>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</si>
  <si>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</si>
  <si>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</si>
  <si>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</si>
  <si>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</si>
  <si>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</si>
  <si>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</si>
  <si>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</si>
  <si>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</si>
  <si>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</si>
  <si>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</si>
  <si>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</si>
  <si>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</si>
  <si>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</si>
  <si>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</si>
  <si>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</si>
  <si>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</si>
  <si>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</si>
  <si>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</si>
  <si>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</si>
  <si>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</si>
  <si>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</si>
  <si>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</si>
  <si>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</si>
  <si>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</si>
  <si>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</si>
  <si>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</si>
  <si>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</si>
  <si>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</si>
  <si>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</si>
  <si>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</si>
  <si>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</si>
  <si>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</si>
  <si>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</si>
  <si>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</si>
  <si>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</si>
  <si>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</si>
  <si>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</si>
  <si>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</si>
  <si>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</si>
  <si>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</si>
  <si>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</si>
  <si>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</si>
  <si>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</si>
  <si>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</si>
  <si>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</si>
  <si>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</si>
  <si>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</si>
  <si>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</si>
  <si>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</si>
  <si>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</si>
  <si>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</si>
  <si>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</si>
  <si>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</si>
  <si>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</si>
  <si>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</si>
  <si>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</si>
  <si>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</si>
  <si>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</si>
  <si>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</si>
  <si>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</si>
  <si>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</si>
  <si>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</si>
  <si>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</si>
  <si>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</si>
  <si>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</si>
  <si>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</si>
  <si>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</si>
  <si>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</si>
  <si>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</si>
  <si>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</si>
  <si>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</si>
  <si>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2021-76-76003352020</t>
  </si>
  <si>
    <t>Valle del Cauca</t>
  </si>
  <si>
    <t>Prestar los servicios de educacion incial en el marco de la atencion integral en Hogares Infantiles-HI-,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</si>
  <si>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JAIRO URIBE JARAMILLO</t>
  </si>
  <si>
    <t>2126232 2113124</t>
  </si>
  <si>
    <t>hoinsajo@hotmail.com</t>
  </si>
  <si>
    <t>Brindar atencion ingetral a niños y niñas  menores de cinco años de edad o hasta su ingreso al grado transicion con el fin de promover el desarrollo Integral de la Primera Infancia, con calidad, de conformidad con el Lineamiento, el Manual Operativo de la modalidad y la Directrices establecidas por el ICBF, en el Marco de las Politicas de estado, "De Cero a Siempre" en el Servicio de Hogar Infantil</t>
  </si>
  <si>
    <t>76_26_12_1012</t>
  </si>
  <si>
    <t>76_26_12_681</t>
  </si>
  <si>
    <t>76_26_16_338</t>
  </si>
  <si>
    <t>76_26_16_874</t>
  </si>
  <si>
    <t>76_26_20_335</t>
  </si>
  <si>
    <t>76_26_17_879</t>
  </si>
  <si>
    <t>76_26_19_0224</t>
  </si>
  <si>
    <t>TRNSV 6 16 113</t>
  </si>
  <si>
    <t>CARRERA 4 13 64</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</si>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</sst>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I167" sqref="I167:O1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2677</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891901646</v>
      </c>
      <c r="C20" s="5"/>
      <c r="D20" s="73"/>
      <c r="E20" s="5"/>
      <c r="F20" s="5"/>
      <c r="G20" s="5"/>
      <c r="H20" s="185"/>
      <c r="I20" s="148" t="s">
        <v>1155</v>
      </c>
      <c r="J20" s="149" t="s">
        <v>1044</v>
      </c>
      <c r="K20" s="150">
        <v>1841517430</v>
      </c>
      <c r="L20" s="151">
        <v>44197</v>
      </c>
      <c r="M20" s="151">
        <v>44561</v>
      </c>
      <c r="N20" s="134">
        <f>+(M20-L20)/30</f>
        <v>12.133333333333333</v>
      </c>
      <c r="O20" s="137"/>
      <c r="U20" s="133"/>
      <c r="V20" s="105">
        <f ca="1">NOW()</f>
        <v>44194.635907523145</v>
      </c>
      <c r="W20" s="105">
        <f ca="1">NOW()</f>
        <v>44194.635907523145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HOGAR INFANTIL SAN JOSE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2684</v>
      </c>
      <c r="E48" s="144">
        <v>41093</v>
      </c>
      <c r="F48" s="144">
        <v>41273</v>
      </c>
      <c r="G48" s="159">
        <f>IF(AND(E48&lt;&gt;"",F48&lt;&gt;""),((F48-E48)/30),"")</f>
        <v>6</v>
      </c>
      <c r="H48" s="114" t="s">
        <v>2682</v>
      </c>
      <c r="I48" s="113" t="s">
        <v>1155</v>
      </c>
      <c r="J48" s="113" t="s">
        <v>1044</v>
      </c>
      <c r="K48" s="116">
        <v>135645316</v>
      </c>
      <c r="L48" s="115" t="s">
        <v>1148</v>
      </c>
      <c r="M48" s="117">
        <v>1</v>
      </c>
      <c r="N48" s="115" t="s">
        <v>27</v>
      </c>
      <c r="O48" s="115" t="s">
        <v>26</v>
      </c>
      <c r="P48" s="78"/>
    </row>
    <row r="49" spans="1:16" s="6" customFormat="1" ht="24.75" customHeight="1" x14ac:dyDescent="0.25">
      <c r="A49" s="142">
        <v>2</v>
      </c>
      <c r="B49" s="111" t="s">
        <v>2664</v>
      </c>
      <c r="C49" s="112" t="s">
        <v>31</v>
      </c>
      <c r="D49" s="110" t="s">
        <v>2683</v>
      </c>
      <c r="E49" s="144">
        <v>41251</v>
      </c>
      <c r="F49" s="144">
        <v>41851</v>
      </c>
      <c r="G49" s="159">
        <f t="shared" ref="G49:G50" si="2">IF(AND(E49&lt;&gt;"",F49&lt;&gt;""),((F49-E49)/30),"")</f>
        <v>20</v>
      </c>
      <c r="H49" s="121" t="s">
        <v>2682</v>
      </c>
      <c r="I49" s="113" t="s">
        <v>1155</v>
      </c>
      <c r="J49" s="113" t="s">
        <v>1044</v>
      </c>
      <c r="K49" s="116">
        <v>565196400</v>
      </c>
      <c r="L49" s="115" t="s">
        <v>1148</v>
      </c>
      <c r="M49" s="117">
        <v>1</v>
      </c>
      <c r="N49" s="115" t="s">
        <v>27</v>
      </c>
      <c r="O49" s="115" t="s">
        <v>26</v>
      </c>
      <c r="P49" s="78"/>
    </row>
    <row r="50" spans="1:16" s="6" customFormat="1" ht="24.75" customHeight="1" x14ac:dyDescent="0.25">
      <c r="A50" s="142">
        <v>3</v>
      </c>
      <c r="B50" s="111" t="s">
        <v>2664</v>
      </c>
      <c r="C50" s="112" t="s">
        <v>31</v>
      </c>
      <c r="D50" s="110" t="s">
        <v>2685</v>
      </c>
      <c r="E50" s="144">
        <v>42399</v>
      </c>
      <c r="F50" s="144">
        <v>42674</v>
      </c>
      <c r="G50" s="159">
        <f t="shared" si="2"/>
        <v>9.1666666666666661</v>
      </c>
      <c r="H50" s="121" t="s">
        <v>2682</v>
      </c>
      <c r="I50" s="113" t="s">
        <v>1155</v>
      </c>
      <c r="J50" s="113" t="s">
        <v>1044</v>
      </c>
      <c r="K50" s="116">
        <v>760435514</v>
      </c>
      <c r="L50" s="115" t="s">
        <v>1148</v>
      </c>
      <c r="M50" s="117">
        <v>1</v>
      </c>
      <c r="N50" s="115" t="s">
        <v>27</v>
      </c>
      <c r="O50" s="115" t="s">
        <v>26</v>
      </c>
      <c r="P50" s="78"/>
    </row>
    <row r="51" spans="1:16" s="6" customFormat="1" ht="24.75" customHeight="1" outlineLevel="1" x14ac:dyDescent="0.25">
      <c r="A51" s="142">
        <v>4</v>
      </c>
      <c r="B51" s="111" t="s">
        <v>2664</v>
      </c>
      <c r="C51" s="112" t="s">
        <v>31</v>
      </c>
      <c r="D51" s="110" t="s">
        <v>2686</v>
      </c>
      <c r="E51" s="144">
        <v>42675</v>
      </c>
      <c r="F51" s="144">
        <v>43039</v>
      </c>
      <c r="G51" s="159">
        <f t="shared" ref="G51:G107" si="3">IF(AND(E51&lt;&gt;"",F51&lt;&gt;""),((F51-E51)/30),"")</f>
        <v>12.133333333333333</v>
      </c>
      <c r="H51" s="121" t="s">
        <v>2682</v>
      </c>
      <c r="I51" s="113" t="s">
        <v>1155</v>
      </c>
      <c r="J51" s="113" t="s">
        <v>1044</v>
      </c>
      <c r="K51" s="116">
        <v>975439530</v>
      </c>
      <c r="L51" s="115" t="s">
        <v>1148</v>
      </c>
      <c r="M51" s="117">
        <v>1</v>
      </c>
      <c r="N51" s="115" t="s">
        <v>27</v>
      </c>
      <c r="O51" s="115" t="s">
        <v>26</v>
      </c>
      <c r="P51" s="78"/>
    </row>
    <row r="52" spans="1:16" s="7" customFormat="1" ht="24.75" customHeight="1" outlineLevel="1" x14ac:dyDescent="0.25">
      <c r="A52" s="143">
        <v>5</v>
      </c>
      <c r="B52" s="111" t="s">
        <v>2664</v>
      </c>
      <c r="C52" s="112" t="s">
        <v>31</v>
      </c>
      <c r="D52" s="110" t="s">
        <v>2688</v>
      </c>
      <c r="E52" s="144">
        <v>43040</v>
      </c>
      <c r="F52" s="144">
        <v>43403</v>
      </c>
      <c r="G52" s="159">
        <f t="shared" si="3"/>
        <v>12.1</v>
      </c>
      <c r="H52" s="121" t="s">
        <v>2682</v>
      </c>
      <c r="I52" s="113" t="s">
        <v>1155</v>
      </c>
      <c r="J52" s="113" t="s">
        <v>1044</v>
      </c>
      <c r="K52" s="116">
        <v>447501120</v>
      </c>
      <c r="L52" s="115" t="s">
        <v>1148</v>
      </c>
      <c r="M52" s="117">
        <v>1</v>
      </c>
      <c r="N52" s="115" t="s">
        <v>27</v>
      </c>
      <c r="O52" s="115" t="s">
        <v>26</v>
      </c>
      <c r="P52" s="79"/>
    </row>
    <row r="53" spans="1:16" s="7" customFormat="1" ht="24.75" customHeight="1" outlineLevel="1" x14ac:dyDescent="0.25">
      <c r="A53" s="143">
        <v>6</v>
      </c>
      <c r="B53" s="111" t="s">
        <v>2664</v>
      </c>
      <c r="C53" s="112" t="s">
        <v>31</v>
      </c>
      <c r="D53" s="110" t="s">
        <v>2689</v>
      </c>
      <c r="E53" s="144">
        <v>43482</v>
      </c>
      <c r="F53" s="144">
        <v>43738</v>
      </c>
      <c r="G53" s="159">
        <f t="shared" si="3"/>
        <v>8.5333333333333332</v>
      </c>
      <c r="H53" s="121" t="s">
        <v>2682</v>
      </c>
      <c r="I53" s="113" t="s">
        <v>1155</v>
      </c>
      <c r="J53" s="113" t="s">
        <v>1044</v>
      </c>
      <c r="K53" s="116">
        <v>1249359652</v>
      </c>
      <c r="L53" s="115" t="s">
        <v>1148</v>
      </c>
      <c r="M53" s="117">
        <v>1</v>
      </c>
      <c r="N53" s="115" t="s">
        <v>27</v>
      </c>
      <c r="O53" s="115" t="s">
        <v>26</v>
      </c>
      <c r="P53" s="79"/>
    </row>
    <row r="54" spans="1:16" s="7" customFormat="1" ht="24.75" customHeight="1" outlineLevel="1" x14ac:dyDescent="0.25">
      <c r="A54" s="143">
        <v>7</v>
      </c>
      <c r="B54" s="111" t="s">
        <v>2664</v>
      </c>
      <c r="C54" s="112" t="s">
        <v>31</v>
      </c>
      <c r="D54" s="110" t="s">
        <v>2689</v>
      </c>
      <c r="E54" s="144">
        <v>43739</v>
      </c>
      <c r="F54" s="144">
        <v>43812</v>
      </c>
      <c r="G54" s="159">
        <f t="shared" si="3"/>
        <v>2.4333333333333331</v>
      </c>
      <c r="H54" s="121" t="s">
        <v>2682</v>
      </c>
      <c r="I54" s="113" t="s">
        <v>1155</v>
      </c>
      <c r="J54" s="113" t="s">
        <v>1044</v>
      </c>
      <c r="K54" s="118">
        <v>368775533</v>
      </c>
      <c r="L54" s="115" t="s">
        <v>1148</v>
      </c>
      <c r="M54" s="117">
        <v>1</v>
      </c>
      <c r="N54" s="115" t="s">
        <v>27</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2687</v>
      </c>
      <c r="E114" s="144">
        <v>43885</v>
      </c>
      <c r="F114" s="144">
        <v>44196</v>
      </c>
      <c r="G114" s="159">
        <f>IF(AND(E114&lt;&gt;"",F114&lt;&gt;""),((F114-E114)/30),"")</f>
        <v>10.366666666666667</v>
      </c>
      <c r="H114" s="121" t="s">
        <v>2678</v>
      </c>
      <c r="I114" s="120" t="s">
        <v>1155</v>
      </c>
      <c r="J114" s="120" t="s">
        <v>1044</v>
      </c>
      <c r="K114" s="122">
        <v>1812099261</v>
      </c>
      <c r="L114" s="100">
        <f>+IF(AND(K114&gt;0,O114="Ejecución"),(K114/877802)*Tabla28[[#This Row],[% participación]],IF(AND(K114&gt;0,O114&lt;&gt;"Ejecución"),"-",""))</f>
        <v>2064.3599137390893</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2692</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c r="G179" s="164" t="str">
        <f>IF(F179&gt;0,SUM(E179+F179),"")</f>
        <v/>
      </c>
      <c r="H179" s="5"/>
      <c r="I179" s="220" t="s">
        <v>2670</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28685</v>
      </c>
      <c r="D193" s="5"/>
      <c r="E193" s="125">
        <v>1715</v>
      </c>
      <c r="F193" s="5"/>
      <c r="G193" s="5"/>
      <c r="H193" s="146"/>
      <c r="J193" s="5"/>
      <c r="K193" s="126">
        <v>34642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2691</v>
      </c>
      <c r="J211" s="27" t="s">
        <v>2622</v>
      </c>
      <c r="K211" s="147" t="s">
        <v>2690</v>
      </c>
      <c r="L211" s="21"/>
      <c r="M211" s="21"/>
      <c r="N211" s="21"/>
      <c r="O211" s="8"/>
    </row>
    <row r="212" spans="1:15" x14ac:dyDescent="0.25">
      <c r="A212" s="9"/>
      <c r="B212" s="27" t="s">
        <v>2619</v>
      </c>
      <c r="C212" s="146" t="s">
        <v>2679</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 footer="0"/>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2020-12-28T00:07:08Z</cp:lastPrinted>
  <dcterms:created xsi:type="dcterms:W3CDTF">2020-10-14T21:57:42Z</dcterms:created>
  <dcterms:modified xsi:type="dcterms:W3CDTF">2020-12-29T20:16:17Z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