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630" windowHeight="73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<sst xmlns="http://schemas.openxmlformats.org/spreadsheetml/2006/main" count="3082" uniqueCount="2696">
  <si>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</si>
  <si>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</si>
  <si>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</si>
  <si>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</si>
  <si>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</si>
  <si>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</si>
  <si>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</si>
  <si>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</si>
  <si>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</si>
  <si>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</si>
  <si>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</si>
  <si>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</si>
  <si>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</si>
  <si>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</si>
  <si>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</si>
  <si>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</si>
  <si>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</si>
  <si>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</si>
  <si>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</si>
  <si>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</si>
  <si>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</si>
  <si>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</si>
  <si>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</si>
  <si>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</si>
  <si>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</si>
  <si>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</si>
  <si>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</si>
  <si>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</si>
  <si>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</si>
  <si>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</si>
  <si>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</si>
  <si>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</si>
  <si>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</si>
  <si>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</si>
  <si>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</si>
  <si>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</si>
  <si>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</si>
  <si>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</si>
  <si>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</si>
  <si>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</si>
  <si>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</si>
  <si>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</si>
  <si>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</si>
  <si>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</si>
  <si>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</si>
  <si>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</si>
  <si>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</si>
  <si>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</si>
  <si>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</si>
  <si>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</si>
  <si>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</si>
  <si>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</si>
  <si>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</si>
  <si>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</si>
  <si>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</si>
  <si>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</si>
  <si>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</si>
  <si>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</si>
  <si>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</si>
  <si>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</si>
  <si>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</si>
  <si>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</si>
  <si>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</si>
  <si>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</si>
  <si>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</si>
  <si>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</si>
  <si>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</si>
  <si>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</si>
  <si>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</si>
  <si>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</si>
  <si>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</si>
  <si>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</si>
  <si>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</si>
  <si>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</si>
  <si>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</si>
  <si>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</si>
  <si>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</si>
  <si>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</si>
  <si>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</si>
  <si>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</si>
  <si>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</si>
  <si>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</si>
  <si>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</si>
  <si>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</si>
  <si>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</si>
  <si>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</si>
  <si>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</si>
  <si>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</si>
  <si>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</si>
  <si>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</si>
  <si>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</si>
  <si>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</si>
  <si>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</si>
  <si>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</si>
  <si>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</si>
  <si>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</si>
  <si>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</si>
  <si>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</si>
  <si>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</si>
  <si>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</si>
  <si>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</si>
  <si>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</si>
  <si>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</si>
  <si>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</si>
  <si>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</si>
  <si>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</si>
  <si>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</si>
  <si>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</si>
  <si>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</si>
  <si>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</si>
  <si>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</si>
  <si>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</si>
  <si>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</si>
  <si>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</si>
  <si>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</si>
  <si>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</si>
  <si>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</si>
  <si>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</si>
  <si>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</si>
  <si>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</si>
  <si>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</si>
  <si>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</si>
  <si>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</si>
  <si>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</si>
  <si>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</si>
  <si>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</si>
  <si>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</si>
  <si>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</si>
  <si>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</si>
  <si>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</si>
  <si>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</si>
  <si>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</si>
  <si>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</si>
  <si>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</si>
  <si>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</si>
  <si>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</si>
  <si>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</si>
  <si>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</si>
  <si>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</si>
  <si>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</si>
  <si>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</si>
  <si>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</si>
  <si>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</si>
  <si>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</si>
  <si>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</si>
  <si>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</si>
  <si>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</si>
  <si>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</si>
  <si>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</si>
  <si>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</si>
  <si>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</si>
  <si>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</si>
  <si>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</si>
  <si>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</si>
  <si>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</si>
  <si>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</si>
  <si>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</si>
  <si>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</si>
  <si>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</si>
  <si>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</si>
  <si>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</si>
  <si>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</si>
  <si>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</si>
  <si>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</si>
  <si>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</si>
  <si>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</si>
  <si>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</si>
  <si>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</si>
  <si>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</si>
  <si>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</si>
  <si>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</si>
  <si>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</si>
  <si>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</si>
  <si>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</si>
  <si>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</si>
  <si>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</si>
  <si>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</si>
  <si>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</si>
  <si>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</si>
  <si>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</si>
  <si>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</si>
  <si>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</si>
  <si>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</si>
  <si>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</si>
  <si>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</si>
  <si>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</si>
  <si>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</si>
  <si>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</si>
  <si>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</si>
  <si>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</si>
  <si>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</si>
  <si>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</si>
  <si>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</si>
  <si>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</si>
  <si>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</si>
  <si>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</si>
  <si>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</si>
  <si>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</si>
  <si>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</si>
  <si>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</si>
  <si>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</si>
  <si>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</si>
  <si>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</si>
  <si>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</si>
  <si>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</si>
  <si>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</si>
  <si>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</si>
  <si>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</si>
  <si>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</si>
  <si>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</si>
  <si>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</si>
  <si>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</si>
  <si>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</si>
  <si>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</si>
  <si>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</si>
  <si>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</si>
  <si>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</si>
  <si>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</si>
  <si>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</si>
  <si>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</si>
  <si>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</si>
  <si>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</si>
  <si>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</si>
  <si>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</si>
  <si>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</si>
  <si>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</si>
  <si>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</si>
  <si>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</si>
  <si>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</si>
  <si>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</si>
  <si>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</si>
  <si>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</si>
  <si>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</si>
  <si>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</si>
  <si>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</si>
  <si>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</si>
  <si>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</si>
  <si>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</si>
  <si>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</si>
  <si>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</si>
  <si>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</si>
  <si>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</si>
  <si>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</si>
  <si>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</si>
  <si>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</si>
  <si>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</si>
  <si>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</si>
  <si>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</si>
  <si>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</si>
  <si>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</si>
  <si>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</si>
  <si>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</si>
  <si>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</si>
  <si>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</si>
  <si>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</si>
  <si>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</si>
  <si>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</si>
  <si>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</si>
  <si>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</si>
  <si>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</si>
  <si>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</si>
  <si>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</si>
  <si>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</si>
  <si>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</si>
  <si>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</si>
  <si>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</si>
  <si>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</si>
  <si>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</si>
  <si>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</si>
  <si>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</si>
  <si>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</si>
  <si>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</si>
  <si>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</si>
  <si>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</si>
  <si>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</si>
  <si>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</si>
  <si>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</si>
  <si>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</si>
  <si>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</si>
  <si>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</si>
  <si>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</si>
  <si>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</si>
  <si>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</si>
  <si>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</si>
  <si>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</si>
  <si>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</si>
  <si>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</si>
  <si>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</si>
  <si>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</si>
  <si>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</si>
  <si>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</si>
  <si>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</si>
  <si>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</si>
  <si>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</si>
  <si>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</si>
  <si>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</si>
  <si>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</si>
  <si>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</si>
  <si>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</si>
  <si>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</si>
  <si>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</si>
  <si>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</si>
  <si>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</si>
  <si>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</si>
  <si>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</si>
  <si>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</si>
  <si>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</si>
  <si>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</si>
  <si>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</si>
  <si>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</si>
  <si>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</si>
  <si>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</si>
  <si>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</si>
  <si>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</si>
  <si>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</si>
  <si>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</si>
  <si>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</si>
  <si>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</si>
  <si>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</si>
  <si>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</si>
  <si>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</si>
  <si>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</si>
  <si>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</si>
  <si>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</si>
  <si>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</si>
  <si>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</si>
  <si>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</si>
  <si>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</si>
  <si>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</si>
  <si>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</si>
  <si>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</si>
  <si>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</si>
  <si>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</si>
  <si>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</si>
  <si>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</si>
  <si>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</si>
  <si>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</si>
  <si>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</si>
  <si>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</si>
  <si>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</si>
  <si>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</si>
  <si>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</si>
  <si>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</si>
  <si>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</si>
  <si>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</si>
  <si>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</si>
  <si>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</si>
  <si>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</si>
  <si>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</si>
  <si>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</si>
  <si>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</si>
  <si>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</si>
  <si>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</si>
  <si>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</si>
  <si>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</si>
  <si>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</si>
  <si>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</si>
  <si>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</si>
  <si>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</si>
  <si>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</si>
  <si>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</si>
  <si>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</si>
  <si>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</si>
  <si>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</si>
  <si>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</si>
  <si>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</si>
  <si>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</si>
  <si>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</si>
  <si>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</si>
  <si>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</si>
  <si>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</si>
  <si>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</si>
  <si>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</si>
  <si>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</si>
  <si>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</si>
  <si>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</si>
  <si>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</si>
  <si>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</si>
  <si>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</si>
  <si>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</si>
  <si>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</si>
  <si>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</si>
  <si>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</si>
  <si>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</si>
  <si>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</si>
  <si>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</si>
  <si>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</si>
  <si>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</si>
  <si>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</si>
  <si>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</si>
  <si>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</si>
  <si>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</si>
  <si>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</si>
  <si>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</si>
  <si>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</si>
  <si>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</si>
  <si>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</si>
  <si>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</si>
  <si>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</si>
  <si>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</si>
  <si>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</si>
  <si>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</si>
  <si>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</si>
  <si>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</si>
  <si>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</si>
  <si>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</si>
  <si>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</si>
  <si>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</si>
  <si>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</si>
  <si>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</si>
  <si>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</si>
  <si>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</si>
  <si>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</si>
  <si>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</si>
  <si>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</si>
  <si>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</si>
  <si>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</si>
  <si>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</si>
  <si>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</si>
  <si>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</si>
  <si>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</si>
  <si>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</si>
  <si>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</si>
  <si>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</si>
  <si>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</si>
  <si>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</si>
  <si>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</si>
  <si>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</si>
  <si>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</si>
  <si>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</si>
  <si>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</si>
  <si>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</si>
  <si>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</si>
  <si>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</si>
  <si>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</si>
  <si>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</si>
  <si>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</si>
  <si>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</si>
  <si>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</si>
  <si>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</si>
  <si>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</si>
  <si>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</si>
  <si>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</si>
  <si>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</si>
  <si>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</si>
  <si>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</si>
  <si>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</si>
  <si>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</si>
  <si>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</si>
  <si>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</si>
  <si>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</si>
  <si>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</si>
  <si>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</si>
  <si>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</si>
  <si>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</si>
  <si>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</si>
  <si>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</si>
  <si>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</si>
  <si>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</si>
  <si>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</si>
  <si>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</si>
  <si>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</si>
  <si>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</si>
  <si>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</si>
  <si>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</si>
  <si>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</si>
  <si>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</si>
  <si>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</si>
  <si>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</si>
  <si>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</si>
  <si>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</si>
  <si>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</si>
  <si>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</si>
  <si>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</si>
  <si>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</si>
  <si>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</si>
  <si>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</si>
  <si>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</si>
  <si>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</si>
  <si>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</si>
  <si>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</si>
  <si>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</si>
  <si>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</si>
  <si>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</si>
  <si>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</si>
  <si>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</si>
  <si>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</si>
  <si>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</si>
  <si>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</si>
  <si>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</si>
  <si>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</si>
  <si>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</si>
  <si>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</si>
  <si>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</si>
  <si>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</si>
  <si>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</si>
  <si>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</si>
  <si>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</si>
  <si>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</si>
  <si>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</si>
  <si>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</si>
  <si>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</si>
  <si>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</si>
  <si>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</si>
  <si>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</si>
  <si>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</si>
  <si>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</si>
  <si>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</si>
  <si>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</si>
  <si>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</si>
  <si>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</si>
  <si>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</si>
  <si>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</si>
  <si>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</si>
  <si>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</si>
  <si>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</si>
  <si>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</si>
  <si>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</si>
  <si>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</si>
  <si>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</si>
  <si>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</si>
  <si>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</si>
  <si>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</si>
  <si>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</si>
  <si>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</si>
  <si>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</si>
  <si>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</si>
  <si>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</si>
  <si>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</si>
  <si>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</si>
  <si>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</si>
  <si>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</si>
  <si>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</si>
  <si>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</si>
  <si>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</si>
  <si>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</si>
  <si>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</si>
  <si>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</si>
  <si>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</si>
  <si>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</si>
  <si>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</si>
  <si>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</si>
  <si>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</si>
  <si>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</si>
  <si>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</si>
  <si>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</si>
  <si>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</si>
  <si>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</si>
  <si>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</si>
  <si>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</si>
  <si>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</si>
  <si>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</si>
  <si>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</si>
  <si>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</si>
  <si>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</si>
  <si>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</si>
  <si>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</si>
  <si>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</si>
  <si>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</si>
  <si>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</si>
  <si>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</si>
  <si>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</si>
  <si>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</si>
  <si>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</si>
  <si>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</si>
  <si>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</si>
  <si>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</si>
  <si>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</si>
  <si>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</si>
  <si>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</si>
  <si>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</si>
  <si>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</si>
  <si>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</si>
  <si>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</si>
  <si>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</si>
  <si>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</si>
  <si>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</si>
  <si>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</si>
  <si>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</si>
  <si>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</si>
  <si>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</si>
  <si>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</si>
  <si>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</si>
  <si>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</si>
  <si>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</si>
  <si>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</si>
  <si>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</si>
  <si>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</si>
  <si>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</si>
  <si>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</si>
  <si>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</si>
  <si>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</si>
  <si>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</si>
  <si>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</si>
  <si>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</si>
  <si>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</si>
  <si>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</si>
  <si>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</si>
  <si>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</si>
  <si>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</si>
  <si>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</si>
  <si>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</si>
  <si>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</si>
  <si>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</si>
  <si>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</si>
  <si>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</si>
  <si>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</si>
  <si>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</si>
  <si>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</si>
  <si>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</si>
  <si>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</si>
  <si>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</si>
  <si>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</si>
  <si>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</si>
  <si>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</si>
  <si>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</si>
  <si>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</si>
  <si>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</si>
  <si>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</si>
  <si>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</si>
  <si>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</si>
  <si>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</si>
  <si>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</si>
  <si>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</si>
  <si>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</si>
  <si>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</si>
  <si>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</si>
  <si>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</si>
  <si>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</si>
  <si>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</si>
  <si>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</si>
  <si>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</si>
  <si>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</si>
  <si>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</si>
  <si>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</si>
  <si>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</si>
  <si>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</si>
  <si>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</si>
  <si>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</si>
  <si>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</si>
  <si>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</si>
  <si>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</si>
  <si>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</si>
  <si>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</si>
  <si>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</si>
  <si>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</si>
  <si>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</si>
  <si>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</si>
  <si>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</si>
  <si>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</si>
  <si>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</si>
  <si>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</si>
  <si>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</si>
  <si>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</si>
  <si>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</si>
  <si>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</si>
  <si>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</si>
  <si>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</si>
  <si>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</si>
  <si>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</si>
  <si>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</si>
  <si>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</si>
  <si>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</si>
  <si>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</si>
  <si>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</si>
  <si>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</si>
  <si>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</si>
  <si>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</si>
  <si>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</si>
  <si>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</si>
  <si>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</si>
  <si>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</si>
  <si>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</si>
  <si>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</si>
  <si>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</si>
  <si>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</si>
  <si>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</si>
  <si>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</si>
  <si>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</si>
  <si>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</si>
  <si>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</si>
  <si>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</si>
  <si>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</si>
  <si>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</si>
  <si>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</si>
  <si>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</si>
  <si>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</si>
  <si>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</si>
  <si>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</si>
  <si>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</si>
  <si>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</si>
  <si>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</si>
  <si>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</si>
  <si>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</si>
  <si>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</si>
  <si>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</si>
  <si>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</si>
  <si>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</si>
  <si>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</si>
  <si>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</si>
  <si>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</si>
  <si>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</si>
  <si>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</si>
  <si>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</si>
  <si>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</si>
  <si>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</si>
  <si>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</si>
  <si>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</si>
  <si>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</si>
  <si>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</si>
  <si>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</si>
  <si>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</si>
  <si>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</si>
  <si>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</si>
  <si>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</si>
  <si>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</si>
  <si>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</si>
  <si>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</si>
  <si>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</si>
  <si>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</si>
  <si>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</si>
  <si>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</si>
  <si>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</si>
  <si>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</si>
  <si>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</si>
  <si>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</si>
  <si>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</si>
  <si>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</si>
  <si>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</si>
  <si>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</si>
  <si>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</si>
  <si>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</si>
  <si>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</si>
  <si>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</si>
  <si>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</si>
  <si>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</si>
  <si>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</si>
  <si>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</si>
  <si>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</si>
  <si>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</si>
  <si>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</si>
  <si>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</si>
  <si>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</si>
  <si>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</si>
  <si>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</si>
  <si>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</si>
  <si>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</si>
  <si>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</si>
  <si>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</si>
  <si>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</si>
  <si>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</si>
  <si>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</si>
  <si>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</si>
  <si>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</si>
  <si>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</si>
  <si>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</si>
  <si>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</si>
  <si>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</si>
  <si>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</si>
  <si>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</si>
  <si>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</si>
  <si>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</si>
  <si>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</si>
  <si>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</si>
  <si>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</si>
  <si>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</si>
  <si>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</si>
  <si>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</si>
  <si>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</si>
  <si>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</si>
  <si>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</si>
  <si>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</si>
  <si>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</si>
  <si>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</si>
  <si>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</si>
  <si>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</si>
  <si>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</si>
  <si>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</si>
  <si>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</si>
  <si>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</si>
  <si>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</si>
  <si>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</si>
  <si>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</si>
  <si>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</si>
  <si>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</si>
  <si>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</si>
  <si>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</si>
  <si>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</si>
  <si>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</si>
  <si>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</si>
  <si>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</si>
  <si>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</si>
  <si>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</si>
  <si>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</si>
  <si>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</si>
  <si>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</si>
  <si>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</si>
  <si>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</si>
  <si>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</si>
  <si>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</si>
  <si>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</si>
  <si>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</si>
  <si>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</si>
  <si>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</si>
  <si>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</si>
  <si>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</si>
  <si>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</si>
  <si>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</si>
  <si>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</si>
  <si>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</si>
  <si>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</si>
  <si>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</si>
  <si>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</si>
  <si>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</si>
  <si>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</si>
  <si>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</si>
  <si>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</si>
  <si>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</si>
  <si>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</si>
  <si>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</si>
  <si>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</si>
  <si>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</si>
  <si>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</si>
  <si>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</si>
  <si>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</si>
  <si>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</si>
  <si>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</si>
  <si>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</si>
  <si>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</si>
  <si>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</si>
  <si>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</si>
  <si>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</si>
  <si>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</si>
  <si>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</si>
  <si>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</si>
  <si>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</si>
  <si>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</si>
  <si>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</si>
  <si>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</si>
  <si>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</si>
  <si>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</si>
  <si>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</si>
  <si>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</si>
  <si>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</si>
  <si>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</si>
  <si>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</si>
  <si>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</si>
  <si>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</si>
  <si>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</si>
  <si>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</si>
  <si>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</si>
  <si>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</si>
  <si>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</si>
  <si>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</si>
  <si>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</si>
  <si>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</si>
  <si>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</si>
  <si>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</si>
  <si>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</si>
  <si>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</si>
  <si>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</si>
  <si>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</si>
  <si>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</si>
  <si>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</si>
  <si>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</si>
  <si>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</si>
  <si>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</si>
  <si>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</si>
  <si>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</si>
  <si>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</si>
  <si>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</si>
  <si>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</si>
  <si>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</si>
  <si>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</si>
  <si>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</si>
  <si>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</si>
  <si>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</si>
  <si>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</si>
  <si>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</si>
  <si>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</si>
  <si>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</si>
  <si>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</si>
  <si>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</si>
  <si>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</si>
  <si>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</si>
  <si>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</si>
  <si>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</si>
  <si>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</si>
  <si>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</si>
  <si>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</si>
  <si>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</si>
  <si>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</si>
  <si>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</si>
  <si>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</si>
  <si>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</si>
  <si>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</si>
  <si>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</si>
  <si>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</si>
  <si>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</si>
  <si>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</si>
  <si>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</si>
  <si>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</si>
  <si>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</si>
  <si>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</si>
  <si>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</si>
  <si>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</si>
  <si>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</si>
  <si>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</si>
  <si>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</si>
  <si>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</si>
  <si>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</si>
  <si>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</si>
  <si>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</si>
  <si>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</si>
  <si>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</si>
  <si>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</si>
  <si>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</si>
  <si>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</si>
  <si>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</si>
  <si>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</si>
  <si>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</si>
  <si>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</si>
  <si>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</si>
  <si>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</si>
  <si>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</si>
  <si>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</si>
  <si>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</si>
  <si>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</si>
  <si>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</si>
  <si>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</si>
  <si>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</si>
  <si>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</si>
  <si>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</si>
  <si>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</si>
  <si>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</si>
  <si>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</si>
  <si>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</si>
  <si>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</si>
  <si>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</si>
  <si>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</si>
  <si>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</si>
  <si>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</si>
  <si>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</si>
  <si>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</si>
  <si>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</si>
  <si>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</si>
  <si>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</si>
  <si>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</si>
  <si>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</si>
  <si>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</si>
  <si>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</si>
  <si>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</si>
  <si>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</si>
  <si>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</si>
  <si>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</si>
  <si>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</si>
  <si>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</si>
  <si>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</si>
  <si>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</si>
  <si>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</si>
  <si>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</si>
  <si>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</si>
  <si>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</si>
  <si>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</si>
  <si>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</si>
  <si>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</si>
  <si>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</si>
  <si>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</si>
  <si>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</si>
  <si>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</si>
  <si>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</si>
  <si>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</si>
  <si>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</si>
  <si>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</si>
  <si>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</si>
  <si>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</si>
  <si>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</si>
  <si>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</si>
  <si>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</si>
  <si>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</si>
  <si>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</si>
  <si>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</si>
  <si>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</si>
  <si>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</si>
  <si>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</si>
  <si>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</si>
  <si>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</si>
  <si>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</si>
  <si>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</si>
  <si>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</si>
  <si>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</si>
  <si>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</si>
  <si>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</si>
  <si>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</si>
  <si>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</si>
  <si>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</si>
  <si>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</si>
  <si>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</si>
  <si>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</si>
  <si>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</si>
  <si>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</si>
  <si>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</si>
  <si>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</si>
  <si>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</si>
  <si>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</si>
  <si>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</si>
  <si>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</si>
  <si>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</si>
  <si>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</si>
  <si>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</si>
  <si>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</si>
  <si>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</si>
  <si>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</si>
  <si>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</si>
  <si>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</si>
  <si>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</si>
  <si>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</si>
  <si>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</si>
  <si>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</si>
  <si>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</si>
  <si>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</si>
  <si>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</si>
  <si>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</si>
  <si>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</si>
  <si>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</si>
  <si>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</si>
  <si>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</si>
  <si>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</si>
  <si>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</si>
  <si>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</si>
  <si>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</si>
  <si>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</si>
  <si>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</si>
  <si>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</si>
  <si>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</si>
  <si>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</si>
  <si>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</si>
  <si>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</si>
  <si>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</si>
  <si>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</si>
  <si>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</si>
  <si>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</si>
  <si>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</si>
  <si>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</si>
  <si>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</si>
  <si>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</si>
  <si>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</si>
  <si>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</si>
  <si>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</si>
  <si>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</si>
  <si>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</si>
  <si>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</si>
  <si>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</si>
  <si>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</si>
  <si>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</si>
  <si>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</si>
  <si>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</si>
  <si>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</si>
  <si>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</si>
  <si>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</si>
  <si>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</si>
  <si>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</si>
  <si>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</si>
  <si>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</si>
  <si>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</si>
  <si>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</si>
  <si>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</si>
  <si>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</si>
  <si>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</si>
  <si>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</si>
  <si>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</si>
  <si>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</si>
  <si>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</si>
  <si>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</si>
  <si>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</si>
  <si>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</si>
  <si>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</si>
  <si>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</si>
  <si>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</si>
  <si>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</si>
  <si>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</si>
  <si>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</si>
  <si>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</si>
  <si>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</si>
  <si>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</si>
  <si>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</si>
  <si>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</si>
  <si>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</si>
  <si>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</si>
  <si>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</si>
  <si>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</si>
  <si>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</si>
  <si>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</si>
  <si>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</si>
  <si>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</si>
  <si>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</si>
  <si>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</si>
  <si>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</si>
  <si>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</si>
  <si>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</si>
  <si>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</si>
  <si>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</si>
  <si>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</si>
  <si>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</si>
  <si>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</si>
  <si>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</si>
  <si>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</si>
  <si>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</si>
  <si>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</si>
  <si>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</si>
  <si>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</si>
  <si>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</si>
  <si>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</si>
  <si>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</si>
  <si>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</si>
  <si>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</si>
  <si>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</si>
  <si>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</si>
  <si>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</si>
  <si>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</si>
  <si>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</si>
  <si>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</si>
  <si>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</si>
  <si>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</si>
  <si>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</si>
  <si>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</si>
  <si>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</si>
  <si>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</si>
  <si>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</si>
  <si>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</si>
  <si>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</si>
  <si>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</si>
  <si>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</si>
  <si>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</si>
  <si>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</si>
  <si>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</si>
  <si>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</si>
  <si>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</si>
  <si>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</si>
  <si>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</si>
  <si>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</si>
  <si>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</si>
  <si>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</si>
  <si>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</si>
  <si>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</si>
  <si>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</si>
  <si>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</si>
  <si>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</si>
  <si>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</si>
  <si>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</si>
  <si>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</si>
  <si>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</si>
  <si>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</si>
  <si>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</si>
  <si>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</si>
  <si>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</si>
  <si>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</si>
  <si>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</si>
  <si>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</si>
  <si>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</si>
  <si>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</si>
  <si>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</si>
  <si>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</si>
  <si>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</si>
  <si>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</si>
  <si>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</si>
  <si>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</si>
  <si>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</si>
  <si>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</si>
  <si>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</si>
  <si>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</si>
  <si>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</si>
  <si>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</si>
  <si>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</si>
  <si>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</si>
  <si>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</si>
  <si>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</si>
  <si>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</si>
  <si>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</si>
  <si>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</si>
  <si>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</si>
  <si>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</si>
  <si>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</si>
  <si>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</si>
  <si>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</si>
  <si>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</si>
  <si>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</si>
  <si>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</si>
  <si>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</si>
  <si>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</si>
  <si>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</si>
  <si>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</si>
  <si>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</si>
  <si>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</si>
  <si>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</si>
  <si>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</si>
  <si>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</si>
  <si>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</si>
  <si>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</si>
  <si>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</si>
  <si>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</si>
  <si>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</si>
  <si>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</si>
  <si>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</si>
  <si>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</si>
  <si>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</si>
  <si>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</si>
  <si>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</si>
  <si>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</si>
  <si>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</si>
  <si>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</si>
  <si>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</si>
  <si>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</si>
  <si>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</si>
  <si>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</si>
  <si>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</si>
  <si>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</si>
  <si>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</si>
  <si>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</si>
  <si>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</si>
  <si>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</si>
  <si>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</si>
  <si>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</si>
  <si>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</si>
  <si>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</si>
  <si>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</si>
  <si>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</si>
  <si>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</si>
  <si>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</si>
  <si>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</si>
  <si>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</si>
  <si>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</si>
  <si>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</si>
  <si>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</si>
  <si>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</si>
  <si>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</si>
  <si>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</si>
  <si>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</si>
  <si>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</si>
  <si>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</si>
  <si>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</si>
  <si>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</si>
  <si>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</si>
  <si>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</si>
  <si>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</si>
  <si>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</si>
  <si>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</si>
  <si>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</si>
  <si>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</si>
  <si>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</si>
  <si>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</si>
  <si>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</si>
  <si>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</si>
  <si>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</si>
  <si>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</si>
  <si>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</si>
  <si>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</si>
  <si>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</si>
  <si>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</si>
  <si>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</si>
  <si>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</si>
  <si>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</si>
  <si>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</si>
  <si>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</si>
  <si>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</si>
  <si>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</si>
  <si>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</si>
  <si>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</si>
  <si>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</si>
  <si>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</si>
  <si>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</si>
  <si>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</si>
  <si>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</si>
  <si>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</si>
  <si>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</si>
  <si>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</si>
  <si>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</si>
  <si>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</si>
  <si>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</si>
  <si>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</si>
  <si>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</si>
  <si>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</si>
  <si>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</si>
  <si>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</si>
  <si>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</si>
  <si>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</si>
  <si>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</si>
  <si>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</si>
  <si>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</si>
  <si>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</si>
  <si>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</si>
  <si>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</si>
  <si>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</si>
  <si>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</si>
  <si>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</si>
  <si>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</si>
  <si>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</si>
  <si>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</si>
  <si>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</si>
  <si>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</si>
  <si>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</si>
  <si>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</si>
  <si>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</si>
  <si>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</si>
  <si>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</si>
  <si>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</si>
  <si>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</si>
  <si>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</si>
  <si>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</si>
  <si>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</si>
  <si>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</si>
  <si>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</si>
  <si>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</si>
  <si>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</si>
  <si>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</si>
  <si>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</si>
  <si>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</si>
  <si>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</si>
  <si>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</si>
  <si>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</si>
  <si>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</si>
  <si>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</si>
  <si>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</si>
  <si>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</si>
  <si>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</si>
  <si>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</si>
  <si>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</si>
  <si>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</si>
  <si>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</si>
  <si>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</si>
  <si>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</si>
  <si>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</si>
  <si>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</si>
  <si>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</si>
  <si>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</si>
  <si>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</si>
  <si>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</si>
  <si>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</si>
  <si>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</si>
  <si>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</si>
  <si>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</si>
  <si>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</si>
  <si>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</si>
  <si>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</si>
  <si>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</si>
  <si>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</si>
  <si>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</si>
  <si>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</si>
  <si>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</si>
  <si>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</si>
  <si>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</si>
  <si>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</si>
  <si>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</si>
  <si>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</si>
  <si>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</si>
  <si>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</si>
  <si>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</si>
  <si>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</si>
  <si>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</si>
  <si>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</si>
  <si>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</si>
  <si>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</si>
  <si>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</si>
  <si>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</si>
  <si>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</si>
  <si>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</si>
  <si>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</si>
  <si>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</si>
  <si>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</si>
  <si>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</si>
  <si>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</si>
  <si>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</si>
  <si>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</si>
  <si>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</si>
  <si>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</si>
  <si>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</si>
  <si>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</si>
  <si>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</si>
  <si>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</si>
  <si>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</si>
  <si>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</si>
  <si>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</si>
  <si>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</si>
  <si>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</si>
  <si>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</si>
  <si>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</si>
  <si>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</si>
  <si>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</si>
  <si>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</si>
  <si>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</si>
  <si>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</si>
  <si>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</si>
  <si>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</si>
  <si>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</si>
  <si>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</si>
  <si>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</si>
  <si>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</si>
  <si>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</si>
  <si>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</si>
  <si>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</si>
  <si>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</si>
  <si>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</si>
  <si>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</si>
  <si>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</si>
  <si>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</si>
  <si>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</si>
  <si>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</si>
  <si>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</si>
  <si>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</si>
  <si>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</si>
  <si>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</si>
  <si>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</si>
  <si>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</si>
  <si>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</si>
  <si>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</si>
  <si>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</si>
  <si>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</si>
  <si>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</si>
  <si>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</si>
  <si>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</si>
  <si>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</si>
  <si>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</si>
  <si>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</si>
  <si>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</si>
  <si>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</si>
  <si>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</si>
  <si>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</si>
  <si>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</si>
  <si>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</si>
  <si>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</si>
  <si>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</si>
  <si>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</si>
  <si>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</si>
  <si>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</si>
  <si>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</si>
  <si>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</si>
  <si>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</si>
  <si>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</si>
  <si>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</si>
  <si>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</si>
  <si>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</si>
  <si>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</si>
  <si>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</si>
  <si>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</si>
  <si>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</si>
  <si>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</si>
  <si>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</si>
  <si>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</si>
  <si>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</si>
  <si>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</si>
  <si>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</si>
  <si>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</si>
  <si>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</si>
  <si>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</si>
  <si>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</si>
  <si>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</si>
  <si>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</si>
  <si>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</si>
  <si>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</si>
  <si>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</si>
  <si>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</si>
  <si>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</si>
  <si>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</si>
  <si>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</si>
  <si>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</si>
  <si>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</si>
  <si>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</si>
  <si>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</si>
  <si>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</si>
  <si>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</si>
  <si>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</si>
  <si>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</si>
  <si>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</si>
  <si>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</si>
  <si>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</si>
  <si>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</si>
  <si>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</si>
  <si>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</si>
  <si>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</si>
  <si>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</si>
  <si>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</si>
  <si>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</si>
  <si>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</si>
  <si>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</si>
  <si>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</si>
  <si>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</si>
  <si>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</si>
  <si>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</si>
  <si>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</si>
  <si>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</si>
  <si>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</si>
  <si>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</si>
  <si>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</si>
  <si>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</si>
  <si>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</si>
  <si>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</si>
  <si>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</si>
  <si>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</si>
  <si>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</si>
  <si>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</si>
  <si>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</si>
  <si>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</si>
  <si>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</si>
  <si>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</si>
  <si>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</si>
  <si>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</si>
  <si>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</si>
  <si>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</si>
  <si>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</si>
  <si>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</si>
  <si>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</si>
  <si>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</si>
  <si>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</si>
  <si>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</si>
  <si>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</si>
  <si>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</si>
  <si>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</si>
  <si>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</si>
  <si>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</si>
  <si>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</si>
  <si>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</si>
  <si>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</si>
  <si>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</si>
  <si>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</si>
  <si>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</si>
  <si>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</si>
  <si>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</si>
  <si>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</si>
  <si>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</si>
  <si>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</si>
  <si>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</si>
  <si>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</si>
  <si>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</si>
  <si>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</si>
  <si>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</si>
  <si>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</si>
  <si>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</si>
  <si>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</si>
  <si>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</si>
  <si>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</si>
  <si>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</si>
  <si>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</si>
  <si>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</si>
  <si>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</si>
  <si>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</si>
  <si>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</si>
  <si>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</si>
  <si>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</si>
  <si>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</si>
  <si>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</si>
  <si>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</si>
  <si>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</si>
  <si>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</si>
  <si>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</si>
  <si>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</si>
  <si>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</si>
  <si>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</si>
  <si>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</si>
  <si>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</si>
  <si>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</si>
  <si>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</si>
  <si>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</si>
  <si>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</si>
  <si>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</si>
  <si>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</si>
  <si>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</si>
  <si>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</si>
  <si>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</si>
  <si>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</si>
  <si>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</si>
  <si>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</si>
  <si>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</si>
  <si>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</si>
  <si>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</si>
  <si>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</si>
  <si>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</si>
  <si>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</si>
  <si>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</si>
  <si>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</si>
  <si>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</si>
  <si>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</si>
  <si>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</si>
  <si>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</si>
  <si>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</si>
  <si>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</si>
  <si>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</si>
  <si>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</si>
  <si>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</si>
  <si>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</si>
  <si>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</si>
  <si>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</si>
  <si>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</si>
  <si>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</si>
  <si>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</si>
  <si>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</si>
  <si>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</si>
  <si>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</si>
  <si>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</si>
  <si>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</si>
  <si>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</si>
  <si>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</si>
  <si>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</si>
  <si>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</si>
  <si>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</si>
  <si>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</si>
  <si>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</si>
  <si>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</si>
  <si>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</si>
  <si>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</si>
  <si>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</si>
  <si>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</si>
  <si>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</si>
  <si>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</si>
  <si>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</si>
  <si>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</si>
  <si>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</si>
  <si>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</si>
  <si>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</si>
  <si>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</si>
  <si>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</si>
  <si>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</si>
  <si>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</si>
  <si>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</si>
  <si>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</si>
  <si>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</si>
  <si>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</si>
  <si>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</si>
  <si>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</si>
  <si>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</si>
  <si>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</si>
  <si>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</si>
  <si>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</si>
  <si>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</si>
  <si>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</si>
  <si>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</si>
  <si>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</si>
  <si>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</si>
  <si>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</si>
  <si>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</si>
  <si>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</si>
  <si>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</si>
  <si>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</si>
  <si>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</si>
  <si>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</si>
  <si>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</si>
  <si>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</si>
  <si>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</si>
  <si>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</si>
  <si>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</si>
  <si>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</si>
  <si>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</si>
  <si>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</si>
  <si>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</si>
  <si>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</si>
  <si>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</si>
  <si>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</si>
  <si>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</si>
  <si>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</si>
  <si>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</si>
  <si>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</si>
  <si>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</si>
  <si>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</si>
  <si>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</si>
  <si>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</si>
  <si>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</si>
  <si>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</si>
  <si>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</si>
  <si>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</si>
  <si>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</si>
  <si>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</si>
  <si>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</si>
  <si>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</si>
  <si>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</si>
  <si>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</si>
  <si>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</si>
  <si>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</si>
  <si>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</si>
  <si>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</si>
  <si>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</si>
  <si>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</si>
  <si>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</si>
  <si>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</si>
  <si>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</si>
  <si>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</si>
  <si>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</si>
  <si>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</si>
  <si>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</si>
  <si>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</si>
  <si>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</si>
  <si>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</si>
  <si>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</si>
  <si>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</si>
  <si>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</si>
  <si>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</si>
  <si>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</si>
  <si>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</si>
  <si>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</si>
  <si>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</si>
  <si>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</si>
  <si>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</si>
  <si>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</si>
  <si>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</si>
  <si>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</si>
  <si>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</si>
  <si>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</si>
  <si>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</si>
  <si>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</si>
  <si>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</si>
  <si>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</si>
  <si>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</si>
  <si>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</si>
  <si>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</si>
  <si>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</si>
  <si>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</si>
  <si>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</si>
  <si>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</si>
  <si>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</si>
  <si>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</si>
  <si>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</si>
  <si>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</si>
  <si>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</si>
  <si>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</si>
  <si>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</si>
  <si>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</si>
  <si>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</si>
  <si>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</si>
  <si>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</si>
  <si>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</si>
  <si>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</si>
  <si>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</si>
  <si>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</si>
  <si>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</si>
  <si>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</si>
  <si>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</si>
  <si>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</si>
  <si>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</si>
  <si>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</si>
  <si>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</si>
  <si>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</si>
  <si>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</si>
  <si>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</si>
  <si>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</si>
  <si>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</si>
  <si>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</si>
  <si>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</si>
  <si>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</si>
  <si>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</si>
  <si>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</si>
  <si>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</si>
  <si>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</si>
  <si>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</si>
  <si>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</si>
  <si>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</si>
  <si>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</si>
  <si>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</si>
  <si>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</si>
  <si>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</si>
  <si>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</si>
  <si>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</si>
  <si>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</si>
  <si>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</si>
  <si>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</si>
  <si>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</si>
  <si>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</si>
  <si>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</si>
  <si>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</si>
  <si>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</si>
  <si>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</si>
  <si>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</si>
  <si>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</si>
  <si>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</si>
  <si>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</si>
  <si>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</si>
  <si>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</si>
  <si>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</si>
  <si>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</si>
  <si>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</si>
  <si>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</si>
  <si>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</si>
  <si>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</si>
  <si>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</si>
  <si>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</si>
  <si>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</si>
  <si>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</si>
  <si>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</si>
  <si>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</si>
  <si>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</si>
  <si>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</si>
  <si>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</si>
  <si>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</si>
  <si>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</si>
  <si>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</si>
  <si>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</si>
  <si>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</si>
  <si>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</si>
  <si>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</si>
  <si>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</si>
  <si>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</si>
  <si>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</si>
  <si>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</si>
  <si>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</si>
  <si>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</si>
  <si>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</si>
  <si>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</si>
  <si>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</si>
  <si>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</si>
  <si>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</si>
  <si>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</si>
  <si>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</si>
  <si>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</si>
  <si>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</si>
  <si>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</si>
  <si>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</si>
  <si>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</si>
  <si>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</si>
  <si>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</si>
  <si>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</si>
  <si>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</si>
  <si>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</si>
  <si>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</si>
  <si>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</si>
  <si>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</si>
  <si>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</si>
  <si>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</si>
  <si>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</si>
  <si>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</si>
  <si>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</si>
  <si>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</si>
  <si>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</si>
  <si>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</si>
  <si>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</si>
  <si>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</si>
  <si>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</si>
  <si>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</si>
  <si>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</si>
  <si>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</si>
  <si>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</si>
  <si>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</si>
  <si>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</si>
  <si>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</si>
  <si>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</si>
  <si>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</si>
  <si>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</si>
  <si>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</si>
  <si>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</si>
  <si>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</si>
  <si>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</si>
  <si>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</si>
  <si>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</si>
  <si>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</si>
  <si>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</si>
  <si>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</si>
  <si>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</si>
  <si>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</si>
  <si>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</si>
  <si>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</si>
  <si>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</si>
  <si>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</si>
  <si>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</si>
  <si>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</si>
  <si>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</si>
  <si>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</si>
  <si>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</si>
  <si>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</si>
  <si>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</si>
  <si>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</si>
  <si>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</si>
  <si>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</si>
  <si>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</si>
  <si>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</si>
  <si>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</si>
  <si>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</si>
  <si>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</si>
  <si>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</si>
  <si>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</si>
  <si>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</si>
  <si>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</si>
  <si>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</si>
  <si>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</si>
  <si>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</si>
  <si>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</si>
  <si>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</si>
  <si>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</si>
  <si>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</si>
  <si>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</si>
  <si>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</si>
  <si>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</si>
  <si>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</si>
  <si>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</si>
  <si>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</si>
  <si>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</si>
  <si>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</si>
  <si>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</si>
  <si>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</si>
  <si>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</si>
  <si>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</si>
  <si>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</si>
  <si>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</si>
  <si>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</si>
  <si>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</si>
  <si>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</si>
  <si>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</si>
  <si>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</si>
  <si>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</si>
  <si>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</si>
  <si>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</si>
  <si>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</si>
  <si>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</si>
  <si>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</si>
  <si>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</si>
  <si>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</si>
  <si>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</si>
  <si>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</si>
  <si>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</si>
  <si>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</si>
  <si>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</si>
  <si>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</si>
  <si>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</si>
  <si>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</si>
  <si>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</si>
  <si>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</si>
  <si>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</si>
  <si>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</si>
  <si>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</si>
  <si>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</si>
  <si>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</si>
  <si>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</si>
  <si>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</si>
  <si>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</si>
  <si>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</si>
  <si>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</si>
  <si>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</si>
  <si>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</si>
  <si>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</si>
  <si>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</si>
  <si>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</si>
  <si>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</si>
  <si>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</si>
  <si>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</si>
  <si>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</si>
  <si>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</si>
  <si>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</si>
  <si>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</si>
  <si>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</si>
  <si>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</si>
  <si>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</si>
  <si>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</si>
  <si>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</si>
  <si>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</si>
  <si>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</si>
  <si>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</si>
  <si>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</si>
  <si>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</si>
  <si>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</si>
  <si>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</si>
  <si>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</si>
  <si>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</si>
  <si>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</si>
  <si>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</si>
  <si>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</si>
  <si>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</si>
  <si>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</si>
  <si>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</si>
  <si>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</si>
  <si>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</si>
  <si>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</si>
  <si>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</si>
  <si>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</si>
  <si>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</si>
  <si>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</si>
  <si>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</si>
  <si>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</si>
  <si>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</si>
  <si>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</si>
  <si>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</si>
  <si>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</si>
  <si>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</si>
  <si>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</si>
  <si>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</si>
  <si>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</si>
  <si>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</si>
  <si>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</si>
  <si>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</si>
  <si>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</si>
  <si>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</si>
  <si>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</si>
  <si>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</si>
  <si>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</si>
  <si>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</si>
  <si>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</si>
  <si>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</si>
  <si>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</si>
  <si>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</si>
  <si>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</si>
  <si>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</si>
  <si>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</si>
  <si>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</si>
  <si>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</si>
  <si>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</si>
  <si>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</si>
  <si>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</si>
  <si>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</si>
  <si>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</si>
  <si>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</si>
  <si>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</si>
  <si>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</si>
  <si>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</si>
  <si>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</si>
  <si>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</si>
  <si>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</si>
  <si>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</si>
  <si>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</si>
  <si>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</si>
  <si>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</si>
  <si>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</si>
  <si>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</si>
  <si>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</si>
  <si>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</si>
  <si>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</si>
  <si>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</si>
  <si>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</si>
  <si>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</si>
  <si>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</si>
  <si>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</si>
  <si>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</si>
  <si>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</si>
  <si>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</si>
  <si>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</si>
  <si>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</si>
  <si>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</si>
  <si>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</si>
  <si>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</si>
  <si>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</si>
  <si>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</si>
  <si>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</si>
  <si>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</si>
  <si>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</si>
  <si>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</si>
  <si>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</si>
  <si>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</si>
  <si>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</si>
  <si>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</si>
  <si>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</si>
  <si>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</si>
  <si>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</si>
  <si>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</si>
  <si>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</si>
  <si>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</si>
  <si>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</si>
  <si>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</si>
  <si>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</si>
  <si>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</si>
  <si>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</si>
  <si>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</si>
  <si>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</si>
  <si>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</si>
  <si>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</si>
  <si>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</si>
  <si>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</si>
  <si>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</si>
  <si>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</si>
  <si>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</si>
  <si>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</si>
  <si>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</si>
  <si>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</si>
  <si>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</si>
  <si>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</si>
  <si>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</si>
  <si>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</si>
  <si>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</si>
  <si>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</si>
  <si>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</si>
  <si>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</si>
  <si>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</si>
  <si>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</si>
  <si>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</si>
  <si>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</si>
  <si>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</si>
  <si>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</si>
  <si>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</si>
  <si>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</si>
  <si>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</si>
  <si>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</si>
  <si>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</si>
  <si>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</si>
  <si>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</si>
  <si>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</si>
  <si>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</si>
  <si>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</si>
  <si>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</si>
  <si>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</si>
  <si>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</si>
  <si>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</si>
  <si>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</si>
  <si>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</si>
  <si>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</si>
  <si>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</si>
  <si>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</si>
  <si>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</si>
  <si>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</si>
  <si>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</si>
  <si>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</si>
  <si>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</si>
  <si>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</si>
  <si>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</si>
  <si>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</si>
  <si>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</si>
  <si>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</si>
  <si>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</si>
  <si>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</si>
  <si>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</si>
  <si>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</si>
  <si>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</si>
  <si>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</si>
  <si>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</si>
  <si>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</si>
  <si>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</si>
  <si>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</si>
  <si>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</si>
  <si>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</si>
  <si>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</si>
  <si>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</si>
  <si>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</si>
  <si>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</si>
  <si>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</si>
  <si>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</si>
  <si>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</si>
  <si>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</si>
  <si>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</si>
  <si>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</si>
  <si>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</si>
  <si>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</si>
  <si>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</si>
  <si>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</si>
  <si>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</si>
  <si>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</si>
  <si>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</si>
  <si>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</si>
  <si>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</si>
  <si>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</si>
  <si>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</si>
  <si>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</si>
  <si>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</si>
  <si>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</si>
  <si>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</si>
  <si>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</si>
  <si>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</si>
  <si>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</si>
  <si>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</si>
  <si>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</si>
  <si>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</si>
  <si>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</si>
  <si>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</si>
  <si>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</si>
  <si>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</si>
  <si>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</si>
  <si>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</si>
  <si>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</si>
  <si>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</si>
  <si>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</si>
  <si>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</si>
  <si>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</si>
  <si>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</si>
  <si>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</si>
  <si>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</si>
  <si>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</si>
  <si>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</si>
  <si>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</si>
  <si>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</si>
  <si>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</si>
  <si>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</si>
  <si>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</si>
  <si>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</si>
  <si>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</si>
  <si>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</si>
  <si>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</si>
  <si>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</si>
  <si>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</si>
  <si>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</si>
  <si>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</si>
  <si>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</si>
  <si>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</si>
  <si>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</si>
  <si>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</si>
  <si>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</si>
  <si>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</si>
  <si>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</si>
  <si>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</si>
  <si>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</si>
  <si>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</si>
  <si>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</si>
  <si>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</si>
  <si>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</si>
  <si>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</si>
  <si>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</si>
  <si>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</si>
  <si>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</si>
  <si>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</si>
  <si>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</si>
  <si>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</si>
  <si>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</si>
  <si>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</si>
  <si>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</si>
  <si>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</si>
  <si>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</si>
  <si>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</si>
  <si>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</si>
  <si>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</si>
  <si>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</si>
  <si>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</si>
  <si>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</si>
  <si>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</si>
  <si>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</si>
  <si>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</si>
  <si>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</si>
  <si>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</si>
  <si>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</si>
  <si>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</si>
  <si>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</si>
  <si>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</si>
  <si>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</si>
  <si>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</si>
  <si>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</si>
  <si>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</si>
  <si>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</si>
  <si>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</si>
  <si>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</si>
  <si>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</si>
  <si>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</si>
  <si>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</si>
  <si>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</si>
  <si>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</si>
  <si>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</si>
  <si>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</si>
  <si>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</si>
  <si>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</si>
  <si>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</si>
  <si>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</si>
  <si>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</si>
  <si>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</si>
  <si>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</si>
  <si>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</si>
  <si>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</si>
  <si>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</si>
  <si>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</si>
  <si>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</si>
  <si>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</si>
  <si>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</si>
  <si>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</si>
  <si>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</si>
  <si>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</si>
  <si>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</si>
  <si>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</si>
  <si>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</si>
  <si>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</si>
  <si>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</si>
  <si>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</si>
  <si>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</si>
  <si>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</si>
  <si>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</si>
  <si>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</si>
  <si>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</si>
  <si>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</si>
  <si>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</si>
  <si>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</si>
  <si>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</si>
  <si>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</si>
  <si>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</si>
  <si>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</si>
  <si>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</si>
  <si>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</si>
  <si>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</si>
  <si>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</si>
  <si>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</si>
  <si>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</si>
  <si>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</si>
  <si>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</si>
  <si>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</si>
  <si>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</si>
  <si>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</si>
  <si>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</si>
  <si>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</si>
  <si>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</si>
  <si>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</si>
  <si>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</si>
  <si>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</si>
  <si>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</si>
  <si>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</si>
  <si>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</si>
  <si>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</si>
  <si>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</si>
  <si>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</si>
  <si>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</si>
  <si>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</si>
  <si>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</si>
  <si>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</si>
  <si>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</si>
  <si>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</si>
  <si>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</si>
  <si>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</si>
  <si>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</si>
  <si>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</si>
  <si>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</si>
  <si>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</si>
  <si>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</si>
  <si>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</si>
  <si>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</si>
  <si>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</si>
  <si>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</si>
  <si>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</si>
  <si>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</si>
  <si>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</si>
  <si>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</si>
  <si>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</si>
  <si>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</si>
  <si>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</si>
  <si>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</si>
  <si>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</si>
  <si>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</si>
  <si>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</si>
  <si>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</si>
  <si>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</si>
  <si>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</si>
  <si>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</si>
  <si>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</si>
  <si>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</si>
  <si>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</si>
  <si>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</si>
  <si>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</si>
  <si>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</si>
  <si>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</si>
  <si>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</si>
  <si>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</si>
  <si>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</si>
  <si>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</si>
  <si>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</si>
  <si>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</si>
  <si>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</si>
  <si>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</si>
  <si>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</si>
  <si>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</si>
  <si>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</si>
  <si>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</si>
  <si>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</si>
  <si>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</si>
  <si>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</si>
  <si>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</si>
  <si>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</si>
  <si>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</si>
  <si>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</si>
  <si>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</si>
  <si>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</si>
  <si>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</si>
  <si>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</si>
  <si>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</si>
  <si>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</si>
  <si>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</si>
  <si>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</si>
  <si>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</si>
  <si>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</si>
  <si>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</si>
  <si>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</si>
  <si>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</si>
  <si>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</si>
  <si>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</si>
  <si>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</si>
  <si>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</si>
  <si>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</si>
  <si>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</si>
  <si>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</si>
  <si>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</si>
  <si>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</si>
  <si>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</si>
  <si>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</si>
  <si>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</si>
  <si>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</si>
  <si>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</si>
  <si>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</si>
  <si>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</si>
  <si>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</si>
  <si>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</si>
  <si>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</si>
  <si>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</si>
  <si>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</si>
  <si>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</si>
  <si>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</si>
  <si>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</si>
  <si>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</si>
  <si>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</si>
  <si>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</si>
  <si>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</si>
  <si>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</si>
  <si>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</si>
  <si>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</si>
  <si>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</si>
  <si>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</si>
  <si>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</si>
  <si>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</si>
  <si>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</si>
  <si>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</si>
  <si>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</si>
  <si>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</si>
  <si>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</si>
  <si>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</si>
  <si>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</si>
  <si>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</si>
  <si>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</si>
  <si>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</si>
  <si>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</si>
  <si>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</si>
  <si>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</si>
  <si>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</si>
  <si>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</si>
  <si>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</si>
  <si>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</si>
  <si>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</si>
  <si>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</si>
  <si>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</si>
  <si>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</si>
  <si>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</si>
  <si>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</si>
  <si>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</si>
  <si>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</si>
  <si>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</si>
  <si>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</si>
  <si>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</si>
  <si>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</si>
  <si>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</si>
  <si>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</si>
  <si>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</si>
  <si>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</si>
  <si>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</si>
  <si>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</si>
  <si>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</si>
  <si>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</si>
  <si>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</si>
  <si>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</si>
  <si>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</si>
  <si>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</si>
  <si>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</si>
  <si>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</si>
  <si>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</si>
  <si>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</si>
  <si>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</si>
  <si>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</si>
  <si>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</si>
  <si>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</si>
  <si>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</si>
  <si>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</si>
  <si>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</si>
  <si>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</si>
  <si>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</si>
  <si>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</si>
  <si>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</si>
  <si>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</si>
  <si>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</si>
  <si>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</si>
  <si>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</si>
  <si>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</si>
  <si>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</si>
  <si>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</si>
  <si>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</si>
  <si>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</si>
  <si>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</si>
  <si>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</si>
  <si>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</si>
  <si>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</si>
  <si>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</si>
  <si>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</si>
  <si>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</si>
  <si>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</si>
  <si>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</si>
  <si>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</si>
  <si>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</si>
  <si>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</si>
  <si>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</si>
  <si>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</si>
  <si>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</si>
  <si>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</si>
  <si>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</si>
  <si>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</si>
  <si>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</si>
  <si>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</si>
  <si>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</si>
  <si>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</si>
  <si>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</si>
  <si>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</si>
  <si>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</si>
  <si>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</si>
  <si>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</si>
  <si>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</si>
  <si>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</si>
  <si>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</si>
  <si>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</si>
  <si>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</si>
  <si>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</si>
  <si>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</si>
  <si>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</si>
  <si>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</si>
  <si>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</si>
  <si>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</si>
  <si>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</si>
  <si>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</si>
  <si>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</si>
  <si>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</si>
  <si>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</si>
  <si>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</si>
  <si>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</si>
  <si>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</si>
  <si>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</si>
  <si>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</si>
  <si>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</si>
  <si>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</si>
  <si>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</si>
  <si>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</si>
  <si>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</si>
  <si>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</si>
  <si>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</si>
  <si>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</si>
  <si>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</si>
  <si>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</si>
  <si>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</si>
  <si>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</si>
  <si>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</si>
  <si>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</si>
  <si>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</si>
  <si>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</si>
  <si>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</si>
  <si>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</si>
  <si>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</si>
  <si>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</si>
  <si>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</si>
  <si>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</si>
  <si>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</si>
  <si>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</si>
  <si>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</si>
  <si>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</si>
  <si>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</si>
  <si>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</si>
  <si>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</si>
  <si>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</si>
  <si>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</si>
  <si>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</si>
  <si>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</si>
  <si>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</si>
  <si>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</si>
  <si>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</si>
  <si>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</si>
  <si>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</si>
  <si>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</si>
  <si>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</si>
  <si>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</si>
  <si>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</si>
  <si>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</si>
  <si>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</si>
  <si>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</si>
  <si>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</si>
  <si>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</si>
  <si>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</si>
  <si>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</si>
  <si>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</si>
  <si>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</si>
  <si>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</si>
  <si>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</si>
  <si>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</si>
  <si>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</si>
  <si>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</si>
  <si>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</si>
  <si>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</si>
  <si>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</si>
  <si>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</si>
  <si>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</si>
  <si>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</si>
  <si>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</si>
  <si>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</si>
  <si>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</si>
  <si>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</si>
  <si>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</si>
  <si>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</si>
  <si>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</si>
  <si>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</si>
  <si>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</si>
  <si>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</si>
  <si>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</si>
  <si>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</si>
  <si>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</si>
  <si>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</si>
  <si>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</si>
  <si>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</si>
  <si>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</si>
  <si>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</si>
  <si>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</si>
  <si>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</si>
  <si>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</si>
  <si>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</si>
  <si>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</si>
  <si>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</si>
  <si>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</si>
  <si>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</si>
  <si>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</si>
  <si>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</si>
  <si>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</si>
  <si>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</si>
  <si>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</si>
  <si>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</si>
  <si>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</si>
  <si>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</si>
  <si>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</si>
  <si>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</si>
  <si>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</si>
  <si>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</si>
  <si>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</si>
  <si>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</si>
  <si>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</si>
  <si>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</si>
  <si>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</si>
  <si>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</si>
  <si>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</si>
  <si>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</si>
  <si>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</si>
  <si>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</si>
  <si>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</si>
  <si>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</si>
  <si>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</si>
  <si>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</si>
  <si>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</si>
  <si>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</si>
  <si>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</si>
  <si>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</si>
  <si>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</si>
  <si>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</si>
  <si>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</si>
  <si>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</si>
  <si>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</si>
  <si>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</si>
  <si>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</si>
  <si>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</si>
  <si>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</si>
  <si>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</si>
  <si>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</si>
  <si>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</si>
  <si>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</si>
  <si>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</si>
  <si>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</si>
  <si>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</si>
  <si>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</si>
  <si>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</si>
  <si>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</si>
  <si>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</si>
  <si>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</si>
  <si>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</si>
  <si>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</si>
  <si>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</si>
  <si>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</si>
  <si>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</si>
  <si>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</si>
  <si>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</si>
  <si>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</si>
  <si>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</si>
  <si>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</si>
  <si>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</si>
  <si>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</si>
  <si>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</si>
  <si>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</si>
  <si>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</si>
  <si>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</si>
  <si>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</si>
  <si>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</si>
  <si>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</si>
  <si>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</si>
  <si>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</si>
  <si>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</si>
  <si>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</si>
  <si>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</si>
  <si>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</si>
  <si>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</si>
  <si>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2021-76-10001921</t>
  </si>
  <si>
    <t>762016390</t>
  </si>
  <si>
    <t>7626161066</t>
  </si>
  <si>
    <t>7626161239</t>
  </si>
  <si>
    <t>7620171084</t>
  </si>
  <si>
    <t>762018496</t>
  </si>
  <si>
    <t>7620190176</t>
  </si>
  <si>
    <t>PRESTAR EL SERVICIO DE ATENCION EDUCACION INICIAL  CUIDADO A NIÑOS Y NIÑAS MENORES DE 5 AÑOS O HASTA SU INGRESO AL GRADODE TRANSICION CON EL FIN DE PROMOVER EL DESARROLLO INTEGRAL D ELA PRIMERA INFANCIA CON CALIDAD DE COFORMIDAD CON LOS LINEAMIENTOS MANUAL OPERATIVO LAS DIRECTRICES PARAMETROS Y ESTANDARES ESTABLECIDOS POR EL ICBF EN EL MARCO DE LA ESTRATEGIA DE ANTENCION INTEGRAL DE CERO A SIEMPRE</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</si>
  <si>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</si>
  <si>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ICBF</t>
  </si>
  <si>
    <t>PRESTAR EL SERVICIO DE ATENCION A NIÑ@S MENORES DE 5 AÑOS O HASTA SU INGRESO AL GRADO DE TRANSICION CON EL FIN DE PROMOVER EL DESARROLLO INTEGRAL DE LA PRIMERA INFANCIA CON CALIDAD DE CONFORMIDAD CON EL LINEAMIENTO EL MANUAL OPERATIVO Y LAS DIRECTRICES ES</t>
  </si>
  <si>
    <t>PRESTAR EL SERVICIO DE ATENCION EDUCACION INICIAL  CUIDADO A NIÑOS Y NIÑAS MENORES DE 5 AÑOS O HASTA SU INGRESO AL GRADODE TRANSICION CON EL FIN DE PROMOVER EL DESARROLLO INTEGRAL D ELA PRIMERA INFANCIA CON CALIDAD DE COFORMIDAD CON LOS LINEAMIENTOS MANUA</t>
  </si>
  <si>
    <t>1.192.342.80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</si>
  <si>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</si>
  <si>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762620378</t>
  </si>
  <si>
    <t>JAIRO URIBE JARAMILLO</t>
  </si>
  <si>
    <t xml:space="preserve">CRA 4 No. 13-64 CARTAGO, VALLE </t>
  </si>
  <si>
    <t>2113124</t>
  </si>
  <si>
    <t xml:space="preserve">CRA 4 No. 13-64 </t>
  </si>
  <si>
    <t xml:space="preserve">corpdiocesana@uniweb.net.co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</si>
</sst>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B188" zoomScale="80" zoomScaleNormal="75" zoomScaleSheetLayoutView="8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1033</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891901282</v>
      </c>
      <c r="C20" s="5"/>
      <c r="D20" s="73"/>
      <c r="E20" s="5"/>
      <c r="F20" s="5"/>
      <c r="G20" s="5"/>
      <c r="H20" s="184"/>
      <c r="I20" s="147" t="s">
        <v>1155</v>
      </c>
      <c r="J20" s="148" t="s">
        <v>1044</v>
      </c>
      <c r="K20" s="149">
        <v>1616244424</v>
      </c>
      <c r="L20" s="150"/>
      <c r="M20" s="150">
        <v>44561</v>
      </c>
      <c r="N20" s="133">
        <f>+(M20-L20)/30</f>
        <v>1485.3666666666666</v>
      </c>
      <c r="O20" s="136"/>
      <c r="U20" s="132"/>
      <c r="V20" s="105">
        <f ca="1">NOW()</f>
        <v>44194.609140046297</v>
      </c>
      <c r="W20" s="105">
        <f ca="1">NOW()</f>
        <v>44194.609140046297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DIOCESANA PRO COMUNIDAD CRISTIANA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2664</v>
      </c>
      <c r="C48" s="112" t="s">
        <v>31</v>
      </c>
      <c r="D48" s="119" t="s">
        <v>2677</v>
      </c>
      <c r="E48" s="143">
        <v>42399</v>
      </c>
      <c r="F48" s="143">
        <v>42582</v>
      </c>
      <c r="G48" s="158">
        <f>IF(AND(E48&lt;&gt;"",F48&lt;&gt;""),((F48-E48)/30),"")</f>
        <v>6.1</v>
      </c>
      <c r="H48" s="120" t="s">
        <v>2683</v>
      </c>
      <c r="I48" s="113" t="s">
        <v>1155</v>
      </c>
      <c r="J48" s="113" t="s">
        <v>1044</v>
      </c>
      <c r="K48" s="121">
        <v>459731777</v>
      </c>
      <c r="L48" s="115"/>
      <c r="M48" s="116">
        <v>1</v>
      </c>
      <c r="N48" s="115" t="s">
        <v>27</v>
      </c>
      <c r="O48" s="115" t="s">
        <v>26</v>
      </c>
      <c r="P48" s="78"/>
    </row>
    <row r="49" spans="1:16" s="6" customFormat="1" ht="24.75" customHeight="1" x14ac:dyDescent="0.25">
      <c r="A49" s="141">
        <v>2</v>
      </c>
      <c r="B49" s="111" t="s">
        <v>2664</v>
      </c>
      <c r="C49" s="112" t="s">
        <v>31</v>
      </c>
      <c r="D49" s="119" t="s">
        <v>2677</v>
      </c>
      <c r="E49" s="143">
        <v>42583</v>
      </c>
      <c r="F49" s="143">
        <v>42674</v>
      </c>
      <c r="G49" s="158">
        <f t="shared" ref="G49:G50" si="2">IF(AND(E49&lt;&gt;"",F49&lt;&gt;""),((F49-E49)/30),"")</f>
        <v>3.0333333333333332</v>
      </c>
      <c r="H49" s="120" t="s">
        <v>2684</v>
      </c>
      <c r="I49" s="113" t="s">
        <v>1155</v>
      </c>
      <c r="J49" s="113" t="s">
        <v>1044</v>
      </c>
      <c r="K49" s="121">
        <v>226889100</v>
      </c>
      <c r="L49" s="115"/>
      <c r="M49" s="116">
        <v>1</v>
      </c>
      <c r="N49" s="115" t="s">
        <v>27</v>
      </c>
      <c r="O49" s="115" t="s">
        <v>26</v>
      </c>
      <c r="P49" s="78"/>
    </row>
    <row r="50" spans="1:16" s="6" customFormat="1" ht="24.75" customHeight="1" x14ac:dyDescent="0.25">
      <c r="A50" s="141">
        <v>3</v>
      </c>
      <c r="B50" s="111" t="s">
        <v>2664</v>
      </c>
      <c r="C50" s="112" t="s">
        <v>31</v>
      </c>
      <c r="D50" s="119" t="s">
        <v>2678</v>
      </c>
      <c r="E50" s="143">
        <v>42675</v>
      </c>
      <c r="F50" s="143">
        <v>42719</v>
      </c>
      <c r="G50" s="158">
        <f t="shared" si="2"/>
        <v>1.4666666666666666</v>
      </c>
      <c r="H50" s="118" t="s">
        <v>2685</v>
      </c>
      <c r="I50" s="113" t="s">
        <v>1155</v>
      </c>
      <c r="J50" s="113" t="s">
        <v>1044</v>
      </c>
      <c r="K50" s="121">
        <v>164548620</v>
      </c>
      <c r="L50" s="115"/>
      <c r="M50" s="116">
        <v>1</v>
      </c>
      <c r="N50" s="115" t="s">
        <v>27</v>
      </c>
      <c r="O50" s="115" t="s">
        <v>26</v>
      </c>
      <c r="P50" s="78"/>
    </row>
    <row r="51" spans="1:16" s="6" customFormat="1" ht="24.75" customHeight="1" outlineLevel="1" x14ac:dyDescent="0.25">
      <c r="A51" s="141">
        <v>4</v>
      </c>
      <c r="B51" s="111" t="s">
        <v>2664</v>
      </c>
      <c r="C51" s="112" t="s">
        <v>31</v>
      </c>
      <c r="D51" s="119" t="s">
        <v>2679</v>
      </c>
      <c r="E51" s="143">
        <v>42720</v>
      </c>
      <c r="F51" s="143">
        <v>43084</v>
      </c>
      <c r="G51" s="158">
        <f t="shared" ref="G51:G107" si="3">IF(AND(E51&lt;&gt;"",F51&lt;&gt;""),((F51-E51)/30),"")</f>
        <v>12.133333333333333</v>
      </c>
      <c r="H51" s="120" t="s">
        <v>2686</v>
      </c>
      <c r="I51" s="113" t="s">
        <v>1155</v>
      </c>
      <c r="J51" s="113" t="s">
        <v>1044</v>
      </c>
      <c r="K51" s="121" t="s">
        <v>2688</v>
      </c>
      <c r="L51" s="115"/>
      <c r="M51" s="116">
        <v>1</v>
      </c>
      <c r="N51" s="115" t="s">
        <v>27</v>
      </c>
      <c r="O51" s="115" t="s">
        <v>26</v>
      </c>
      <c r="P51" s="78"/>
    </row>
    <row r="52" spans="1:16" s="7" customFormat="1" ht="24.75" customHeight="1" outlineLevel="1" x14ac:dyDescent="0.25">
      <c r="A52" s="142">
        <v>5</v>
      </c>
      <c r="B52" s="111" t="s">
        <v>2664</v>
      </c>
      <c r="C52" s="112" t="s">
        <v>31</v>
      </c>
      <c r="D52" s="119" t="s">
        <v>2680</v>
      </c>
      <c r="E52" s="143">
        <v>43085</v>
      </c>
      <c r="F52" s="143">
        <v>43312</v>
      </c>
      <c r="G52" s="158">
        <f t="shared" si="3"/>
        <v>7.5666666666666664</v>
      </c>
      <c r="H52" s="118" t="s">
        <v>2685</v>
      </c>
      <c r="I52" s="113" t="s">
        <v>1155</v>
      </c>
      <c r="J52" s="113" t="s">
        <v>1044</v>
      </c>
      <c r="K52" s="121">
        <v>1247181224</v>
      </c>
      <c r="L52" s="115"/>
      <c r="M52" s="116">
        <v>1</v>
      </c>
      <c r="N52" s="115" t="s">
        <v>27</v>
      </c>
      <c r="O52" s="115" t="s">
        <v>26</v>
      </c>
      <c r="P52" s="79"/>
    </row>
    <row r="53" spans="1:16" s="7" customFormat="1" ht="24.75" customHeight="1" outlineLevel="1" x14ac:dyDescent="0.25">
      <c r="A53" s="142">
        <v>6</v>
      </c>
      <c r="B53" s="111" t="s">
        <v>2664</v>
      </c>
      <c r="C53" s="112" t="s">
        <v>31</v>
      </c>
      <c r="D53" s="119" t="s">
        <v>2681</v>
      </c>
      <c r="E53" s="143">
        <v>43405</v>
      </c>
      <c r="F53" s="143">
        <v>43434</v>
      </c>
      <c r="G53" s="158">
        <f t="shared" si="3"/>
        <v>0.96666666666666667</v>
      </c>
      <c r="H53" s="118" t="s">
        <v>2687</v>
      </c>
      <c r="I53" s="113" t="s">
        <v>1155</v>
      </c>
      <c r="J53" s="113" t="s">
        <v>1044</v>
      </c>
      <c r="K53" s="121">
        <v>129619315</v>
      </c>
      <c r="L53" s="115"/>
      <c r="M53" s="116">
        <v>1</v>
      </c>
      <c r="N53" s="115" t="s">
        <v>27</v>
      </c>
      <c r="O53" s="115" t="s">
        <v>26</v>
      </c>
      <c r="P53" s="79"/>
    </row>
    <row r="54" spans="1:16" s="7" customFormat="1" ht="24.75" customHeight="1" outlineLevel="1" x14ac:dyDescent="0.25">
      <c r="A54" s="142">
        <v>7</v>
      </c>
      <c r="B54" s="111" t="s">
        <v>2664</v>
      </c>
      <c r="C54" s="112" t="s">
        <v>31</v>
      </c>
      <c r="D54" s="119" t="s">
        <v>2682</v>
      </c>
      <c r="E54" s="143">
        <v>43486</v>
      </c>
      <c r="F54" s="143">
        <v>43738</v>
      </c>
      <c r="G54" s="158">
        <f t="shared" si="3"/>
        <v>8.4</v>
      </c>
      <c r="H54" s="120" t="s">
        <v>2687</v>
      </c>
      <c r="I54" s="113" t="s">
        <v>1155</v>
      </c>
      <c r="J54" s="113" t="s">
        <v>1044</v>
      </c>
      <c r="K54" s="117">
        <v>1096525364</v>
      </c>
      <c r="L54" s="115"/>
      <c r="M54" s="116">
        <v>1</v>
      </c>
      <c r="N54" s="115" t="s">
        <v>27</v>
      </c>
      <c r="O54" s="115" t="s">
        <v>26</v>
      </c>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2690</v>
      </c>
      <c r="E114" s="143">
        <v>43882</v>
      </c>
      <c r="F114" s="143">
        <v>44196</v>
      </c>
      <c r="G114" s="158">
        <f>IF(AND(E114&lt;&gt;"",F114&lt;&gt;""),((F114-E114)/30),"")</f>
        <v>10.466666666666667</v>
      </c>
      <c r="H114" s="120" t="s">
        <v>2687</v>
      </c>
      <c r="I114" s="119" t="s">
        <v>1155</v>
      </c>
      <c r="J114" s="119" t="s">
        <v>1044</v>
      </c>
      <c r="K114" s="121">
        <v>1589360348</v>
      </c>
      <c r="L114" s="100">
        <f>+IF(AND(K114&gt;0,O114="Ejecución"),(K114/877802)*Tabla28[[#This Row],[% participación]],IF(AND(K114&gt;0,O114&lt;&gt;"Ejecución"),"-",""))</f>
        <v>18106.137238238236</v>
      </c>
      <c r="M114" s="122"/>
      <c r="N114" s="171">
        <v>10</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v>
      </c>
      <c r="G179" s="163" t="str">
        <f>IF(F179&gt;0,SUM(E179+F179),"")</f>
        <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32324888.48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26893</v>
      </c>
      <c r="D193" s="5"/>
      <c r="E193" s="124">
        <v>3008</v>
      </c>
      <c r="F193" s="5"/>
      <c r="G193" s="5"/>
      <c r="H193" s="145" t="s">
        <v>2691</v>
      </c>
      <c r="J193" s="5"/>
      <c r="K193" s="125">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2694</v>
      </c>
      <c r="L211" s="21"/>
      <c r="M211" s="21"/>
      <c r="N211" s="21"/>
      <c r="O211" s="8"/>
    </row>
    <row r="212" spans="1:15" x14ac:dyDescent="0.25">
      <c r="A212" s="9"/>
      <c r="B212" s="27" t="s">
        <v>2619</v>
      </c>
      <c r="C212" s="145" t="s">
        <v>2691</v>
      </c>
      <c r="D212" s="21"/>
      <c r="G212" s="27" t="s">
        <v>2621</v>
      </c>
      <c r="H212" s="146" t="s">
        <v>2693</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 top="0.35433070866141736" bottom="0.35433070866141736" header="0" footer="0.31496062992125984"/>
  <pageSetup scale="28"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2020-12-29T17:04:26Z</cp:lastPrinted>
  <dcterms:created xsi:type="dcterms:W3CDTF">2020-10-14T21:57:42Z</dcterms:created>
  <dcterms:modified xsi:type="dcterms:W3CDTF">2020-12-29T19:41:47Z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