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OGAR INFANTIL\Desktop\contrato 141 de 2021\"/>
    </mc:Choice>
  </mc:AlternateContent>
  <xr:revisionPtr revIDLastSave="0" documentId="8_{E40DC096-2B93-4050-9987-3F5A7FAC198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MI_Oferente_Singular!$A$1:$V$214</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<sst xmlns="http://schemas.openxmlformats.org/spreadsheetml/2006/main" count="3076" uniqueCount="2695">
  <si>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</si>
  <si>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</si>
  <si>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</si>
  <si>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</si>
  <si>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</si>
  <si>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</si>
  <si>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</si>
  <si>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</si>
  <si>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</si>
  <si>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</si>
  <si>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</si>
  <si>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</si>
  <si>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</si>
  <si>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</si>
  <si>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</si>
  <si>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</si>
  <si>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</si>
  <si>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</si>
  <si>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</si>
  <si>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</si>
  <si>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</si>
  <si>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</si>
  <si>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</si>
  <si>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</si>
  <si>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</si>
  <si>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</si>
  <si>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</si>
  <si>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</si>
  <si>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</si>
  <si>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</si>
  <si>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</si>
  <si>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</si>
  <si>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</si>
  <si>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</si>
  <si>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</si>
  <si>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</si>
  <si>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</si>
  <si>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</si>
  <si>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</si>
  <si>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</si>
  <si>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</si>
  <si>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</si>
  <si>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</si>
  <si>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</si>
  <si>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</si>
  <si>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</si>
  <si>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</si>
  <si>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</si>
  <si>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</si>
  <si>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</si>
  <si>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</si>
  <si>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</si>
  <si>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</si>
  <si>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</si>
  <si>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</si>
  <si>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</si>
  <si>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</si>
  <si>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</si>
  <si>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</si>
  <si>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</si>
  <si>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</si>
  <si>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</si>
  <si>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</si>
  <si>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</si>
  <si>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</si>
  <si>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</si>
  <si>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</si>
  <si>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</si>
  <si>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</si>
  <si>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</si>
  <si>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</si>
  <si>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</si>
  <si>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</si>
  <si>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</si>
  <si>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</si>
  <si>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</si>
  <si>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</si>
  <si>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</si>
  <si>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</si>
  <si>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</si>
  <si>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</si>
  <si>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</si>
  <si>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</si>
  <si>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</si>
  <si>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</si>
  <si>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</si>
  <si>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</si>
  <si>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</si>
  <si>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</si>
  <si>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</si>
  <si>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</si>
  <si>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</si>
  <si>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</si>
  <si>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</si>
  <si>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</si>
  <si>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</si>
  <si>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</si>
  <si>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</si>
  <si>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</si>
  <si>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</si>
  <si>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</si>
  <si>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</si>
  <si>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</si>
  <si>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</si>
  <si>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</si>
  <si>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</si>
  <si>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</si>
  <si>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</si>
  <si>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</si>
  <si>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</si>
  <si>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</si>
  <si>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</si>
  <si>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</si>
  <si>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</si>
  <si>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</si>
  <si>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</si>
  <si>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</si>
  <si>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</si>
  <si>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</si>
  <si>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</si>
  <si>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</si>
  <si>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</si>
  <si>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</si>
  <si>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</si>
  <si>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</si>
  <si>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</si>
  <si>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</si>
  <si>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</si>
  <si>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</si>
  <si>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</si>
  <si>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</si>
  <si>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</si>
  <si>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</si>
  <si>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</si>
  <si>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</si>
  <si>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</si>
  <si>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</si>
  <si>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</si>
  <si>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</si>
  <si>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</si>
  <si>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</si>
  <si>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</si>
  <si>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</si>
  <si>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</si>
  <si>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</si>
  <si>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</si>
  <si>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</si>
  <si>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</si>
  <si>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</si>
  <si>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</si>
  <si>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</si>
  <si>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</si>
  <si>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</si>
  <si>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</si>
  <si>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</si>
  <si>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</si>
  <si>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</si>
  <si>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</si>
  <si>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</si>
  <si>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</si>
  <si>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</si>
  <si>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</si>
  <si>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</si>
  <si>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</si>
  <si>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</si>
  <si>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</si>
  <si>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</si>
  <si>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</si>
  <si>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</si>
  <si>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</si>
  <si>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</si>
  <si>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</si>
  <si>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</si>
  <si>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</si>
  <si>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</si>
  <si>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</si>
  <si>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</si>
  <si>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</si>
  <si>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</si>
  <si>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</si>
  <si>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</si>
  <si>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</si>
  <si>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</si>
  <si>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</si>
  <si>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</si>
  <si>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</si>
  <si>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</si>
  <si>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</si>
  <si>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</si>
  <si>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</si>
  <si>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</si>
  <si>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</si>
  <si>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</si>
  <si>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</si>
  <si>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</si>
  <si>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</si>
  <si>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</si>
  <si>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</si>
  <si>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</si>
  <si>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</si>
  <si>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</si>
  <si>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</si>
  <si>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</si>
  <si>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</si>
  <si>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</si>
  <si>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</si>
  <si>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</si>
  <si>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</si>
  <si>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</si>
  <si>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</si>
  <si>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</si>
  <si>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</si>
  <si>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</si>
  <si>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</si>
  <si>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</si>
  <si>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</si>
  <si>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</si>
  <si>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</si>
  <si>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</si>
  <si>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</si>
  <si>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</si>
  <si>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</si>
  <si>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</si>
  <si>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</si>
  <si>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</si>
  <si>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</si>
  <si>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</si>
  <si>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</si>
  <si>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</si>
  <si>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</si>
  <si>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</si>
  <si>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</si>
  <si>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</si>
  <si>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</si>
  <si>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</si>
  <si>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</si>
  <si>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</si>
  <si>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</si>
  <si>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</si>
  <si>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</si>
  <si>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</si>
  <si>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</si>
  <si>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</si>
  <si>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</si>
  <si>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</si>
  <si>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</si>
  <si>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</si>
  <si>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</si>
  <si>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</si>
  <si>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</si>
  <si>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</si>
  <si>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</si>
  <si>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</si>
  <si>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</si>
  <si>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</si>
  <si>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</si>
  <si>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</si>
  <si>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</si>
  <si>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</si>
  <si>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</si>
  <si>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</si>
  <si>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</si>
  <si>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</si>
  <si>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</si>
  <si>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</si>
  <si>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</si>
  <si>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</si>
  <si>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</si>
  <si>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</si>
  <si>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</si>
  <si>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</si>
  <si>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</si>
  <si>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</si>
  <si>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</si>
  <si>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</si>
  <si>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</si>
  <si>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</si>
  <si>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</si>
  <si>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</si>
  <si>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</si>
  <si>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</si>
  <si>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</si>
  <si>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</si>
  <si>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</si>
  <si>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</si>
  <si>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</si>
  <si>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</si>
  <si>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</si>
  <si>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</si>
  <si>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</si>
  <si>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</si>
  <si>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</si>
  <si>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</si>
  <si>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</si>
  <si>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</si>
  <si>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</si>
  <si>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</si>
  <si>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</si>
  <si>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</si>
  <si>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</si>
  <si>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</si>
  <si>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</si>
  <si>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</si>
  <si>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</si>
  <si>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</si>
  <si>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</si>
  <si>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</si>
  <si>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</si>
  <si>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</si>
  <si>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</si>
  <si>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</si>
  <si>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</si>
  <si>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</si>
  <si>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</si>
  <si>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</si>
  <si>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</si>
  <si>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</si>
  <si>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</si>
  <si>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</si>
  <si>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</si>
  <si>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</si>
  <si>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</si>
  <si>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</si>
  <si>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</si>
  <si>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</si>
  <si>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</si>
  <si>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</si>
  <si>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</si>
  <si>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</si>
  <si>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</si>
  <si>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</si>
  <si>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</si>
  <si>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</si>
  <si>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</si>
  <si>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</si>
  <si>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</si>
  <si>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</si>
  <si>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</si>
  <si>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</si>
  <si>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</si>
  <si>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</si>
  <si>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</si>
  <si>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</si>
  <si>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</si>
  <si>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</si>
  <si>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</si>
  <si>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</si>
  <si>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</si>
  <si>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</si>
  <si>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</si>
  <si>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</si>
  <si>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</si>
  <si>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</si>
  <si>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</si>
  <si>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</si>
  <si>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</si>
  <si>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</si>
  <si>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</si>
  <si>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</si>
  <si>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</si>
  <si>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</si>
  <si>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</si>
  <si>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</si>
  <si>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</si>
  <si>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</si>
  <si>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</si>
  <si>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</si>
  <si>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</si>
  <si>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</si>
  <si>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</si>
  <si>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</si>
  <si>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</si>
  <si>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</si>
  <si>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</si>
  <si>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</si>
  <si>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</si>
  <si>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</si>
  <si>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</si>
  <si>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</si>
  <si>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</si>
  <si>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</si>
  <si>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</si>
  <si>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</si>
  <si>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</si>
  <si>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</si>
  <si>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</si>
  <si>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</si>
  <si>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</si>
  <si>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</si>
  <si>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</si>
  <si>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</si>
  <si>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</si>
  <si>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</si>
  <si>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</si>
  <si>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</si>
  <si>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</si>
  <si>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</si>
  <si>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</si>
  <si>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</si>
  <si>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</si>
  <si>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</si>
  <si>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</si>
  <si>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</si>
  <si>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</si>
  <si>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</si>
  <si>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</si>
  <si>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</si>
  <si>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</si>
  <si>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</si>
  <si>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</si>
  <si>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</si>
  <si>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</si>
  <si>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</si>
  <si>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</si>
  <si>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</si>
  <si>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</si>
  <si>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</si>
  <si>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</si>
  <si>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</si>
  <si>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</si>
  <si>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</si>
  <si>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</si>
  <si>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</si>
  <si>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</si>
  <si>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</si>
  <si>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</si>
  <si>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</si>
  <si>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</si>
  <si>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</si>
  <si>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</si>
  <si>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</si>
  <si>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</si>
  <si>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</si>
  <si>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</si>
  <si>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</si>
  <si>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</si>
  <si>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</si>
  <si>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</si>
  <si>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</si>
  <si>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</si>
  <si>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</si>
  <si>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</si>
  <si>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</si>
  <si>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</si>
  <si>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</si>
  <si>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</si>
  <si>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</si>
  <si>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</si>
  <si>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</si>
  <si>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</si>
  <si>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</si>
  <si>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</si>
  <si>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</si>
  <si>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</si>
  <si>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</si>
  <si>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</si>
  <si>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</si>
  <si>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</si>
  <si>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</si>
  <si>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</si>
  <si>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</si>
  <si>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</si>
  <si>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</si>
  <si>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</si>
  <si>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</si>
  <si>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</si>
  <si>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</si>
  <si>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</si>
  <si>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</si>
  <si>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</si>
  <si>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</si>
  <si>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</si>
  <si>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</si>
  <si>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</si>
  <si>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</si>
  <si>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</si>
  <si>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</si>
  <si>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</si>
  <si>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</si>
  <si>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</si>
  <si>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</si>
  <si>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</si>
  <si>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</si>
  <si>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</si>
  <si>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</si>
  <si>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</si>
  <si>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</si>
  <si>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</si>
  <si>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</si>
  <si>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</si>
  <si>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</si>
  <si>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</si>
  <si>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</si>
  <si>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</si>
  <si>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</si>
  <si>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</si>
  <si>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</si>
  <si>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</si>
  <si>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</si>
  <si>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</si>
  <si>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</si>
  <si>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</si>
  <si>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</si>
  <si>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</si>
  <si>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</si>
  <si>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</si>
  <si>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</si>
  <si>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</si>
  <si>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</si>
  <si>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</si>
  <si>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</si>
  <si>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</si>
  <si>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</si>
  <si>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</si>
  <si>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</si>
  <si>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</si>
  <si>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</si>
  <si>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</si>
  <si>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</si>
  <si>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</si>
  <si>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</si>
  <si>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</si>
  <si>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</si>
  <si>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</si>
  <si>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</si>
  <si>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</si>
  <si>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</si>
  <si>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</si>
  <si>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</si>
  <si>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</si>
  <si>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</si>
  <si>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</si>
  <si>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</si>
  <si>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</si>
  <si>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</si>
  <si>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</si>
  <si>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</si>
  <si>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</si>
  <si>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</si>
  <si>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</si>
  <si>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</si>
  <si>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</si>
  <si>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</si>
  <si>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</si>
  <si>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</si>
  <si>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</si>
  <si>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</si>
  <si>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</si>
  <si>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</si>
  <si>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</si>
  <si>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</si>
  <si>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</si>
  <si>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</si>
  <si>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</si>
  <si>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</si>
  <si>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</si>
  <si>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</si>
  <si>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</si>
  <si>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</si>
  <si>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</si>
  <si>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</si>
  <si>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</si>
  <si>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</si>
  <si>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</si>
  <si>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</si>
  <si>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</si>
  <si>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</si>
  <si>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</si>
  <si>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</si>
  <si>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</si>
  <si>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</si>
  <si>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</si>
  <si>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</si>
  <si>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</si>
  <si>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</si>
  <si>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</si>
  <si>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</si>
  <si>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</si>
  <si>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</si>
  <si>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</si>
  <si>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</si>
  <si>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</si>
  <si>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</si>
  <si>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</si>
  <si>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</si>
  <si>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</si>
  <si>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</si>
  <si>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</si>
  <si>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</si>
  <si>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</si>
  <si>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</si>
  <si>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</si>
  <si>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</si>
  <si>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</si>
  <si>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</si>
  <si>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</si>
  <si>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</si>
  <si>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</si>
  <si>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</si>
  <si>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</si>
  <si>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</si>
  <si>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</si>
  <si>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</si>
  <si>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</si>
  <si>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</si>
  <si>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</si>
  <si>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</si>
  <si>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</si>
  <si>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</si>
  <si>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</si>
  <si>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</si>
  <si>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</si>
  <si>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</si>
  <si>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</si>
  <si>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</si>
  <si>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</si>
  <si>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</si>
  <si>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</si>
  <si>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</si>
  <si>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</si>
  <si>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</si>
  <si>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</si>
  <si>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</si>
  <si>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</si>
  <si>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</si>
  <si>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</si>
  <si>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</si>
  <si>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</si>
  <si>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</si>
  <si>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</si>
  <si>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</si>
  <si>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</si>
  <si>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</si>
  <si>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</si>
  <si>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</si>
  <si>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</si>
  <si>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</si>
  <si>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</si>
  <si>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</si>
  <si>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</si>
  <si>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</si>
  <si>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</si>
  <si>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</si>
  <si>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</si>
  <si>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</si>
  <si>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</si>
  <si>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</si>
  <si>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</si>
  <si>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</si>
  <si>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</si>
  <si>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</si>
  <si>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</si>
  <si>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</si>
  <si>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</si>
  <si>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</si>
  <si>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</si>
  <si>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</si>
  <si>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</si>
  <si>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</si>
  <si>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</si>
  <si>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</si>
  <si>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</si>
  <si>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</si>
  <si>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</si>
  <si>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</si>
  <si>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</si>
  <si>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</si>
  <si>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</si>
  <si>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</si>
  <si>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</si>
  <si>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</si>
  <si>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</si>
  <si>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</si>
  <si>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</si>
  <si>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</si>
  <si>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</si>
  <si>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</si>
  <si>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</si>
  <si>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</si>
  <si>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</si>
  <si>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</si>
  <si>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</si>
  <si>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</si>
  <si>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</si>
  <si>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</si>
  <si>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</si>
  <si>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</si>
  <si>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</si>
  <si>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</si>
  <si>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</si>
  <si>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</si>
  <si>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</si>
  <si>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</si>
  <si>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</si>
  <si>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</si>
  <si>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</si>
  <si>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</si>
  <si>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</si>
  <si>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</si>
  <si>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</si>
  <si>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</si>
  <si>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</si>
  <si>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</si>
  <si>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</si>
  <si>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</si>
  <si>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</si>
  <si>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</si>
  <si>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</si>
  <si>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</si>
  <si>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</si>
  <si>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</si>
  <si>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</si>
  <si>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</si>
  <si>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</si>
  <si>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</si>
  <si>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</si>
  <si>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</si>
  <si>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</si>
  <si>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</si>
  <si>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</si>
  <si>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</si>
  <si>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</si>
  <si>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</si>
  <si>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</si>
  <si>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</si>
  <si>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</si>
  <si>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</si>
  <si>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</si>
  <si>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</si>
  <si>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</si>
  <si>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</si>
  <si>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</si>
  <si>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</si>
  <si>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</si>
  <si>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</si>
  <si>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</si>
  <si>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</si>
  <si>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</si>
  <si>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</si>
  <si>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</si>
  <si>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</si>
  <si>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</si>
  <si>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</si>
  <si>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</si>
  <si>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</si>
  <si>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</si>
  <si>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</si>
  <si>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</si>
  <si>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</si>
  <si>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</si>
  <si>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</si>
  <si>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</si>
  <si>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</si>
  <si>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</si>
  <si>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</si>
  <si>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</si>
  <si>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</si>
  <si>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</si>
  <si>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</si>
  <si>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</si>
  <si>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</si>
  <si>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</si>
  <si>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</si>
  <si>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</si>
  <si>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</si>
  <si>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</si>
  <si>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</si>
  <si>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</si>
  <si>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</si>
  <si>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</si>
  <si>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</si>
  <si>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</si>
  <si>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</si>
  <si>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</si>
  <si>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</si>
  <si>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</si>
  <si>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</si>
  <si>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</si>
  <si>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</si>
  <si>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</si>
  <si>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</si>
  <si>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</si>
  <si>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</si>
  <si>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</si>
  <si>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</si>
  <si>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</si>
  <si>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</si>
  <si>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</si>
  <si>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</si>
  <si>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</si>
  <si>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</si>
  <si>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</si>
  <si>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</si>
  <si>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</si>
  <si>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</si>
  <si>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</si>
  <si>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</si>
  <si>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</si>
  <si>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</si>
  <si>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</si>
  <si>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</si>
  <si>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</si>
  <si>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</si>
  <si>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</si>
  <si>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</si>
  <si>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</si>
  <si>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</si>
  <si>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</si>
  <si>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</si>
  <si>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</si>
  <si>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</si>
  <si>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</si>
  <si>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</si>
  <si>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</si>
  <si>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</si>
  <si>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</si>
  <si>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</si>
  <si>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</si>
  <si>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</si>
  <si>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</si>
  <si>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</si>
  <si>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</si>
  <si>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</si>
  <si>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</si>
  <si>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</si>
  <si>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</si>
  <si>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</si>
  <si>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</si>
  <si>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</si>
  <si>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</si>
  <si>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</si>
  <si>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</si>
  <si>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</si>
  <si>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</si>
  <si>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</si>
  <si>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</si>
  <si>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</si>
  <si>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</si>
  <si>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</si>
  <si>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</si>
  <si>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</si>
  <si>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</si>
  <si>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</si>
  <si>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</si>
  <si>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</si>
  <si>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</si>
  <si>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</si>
  <si>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</si>
  <si>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</si>
  <si>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</si>
  <si>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</si>
  <si>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</si>
  <si>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</si>
  <si>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</si>
  <si>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</si>
  <si>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</si>
  <si>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</si>
  <si>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</si>
  <si>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</si>
  <si>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</si>
  <si>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</si>
  <si>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</si>
  <si>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</si>
  <si>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</si>
  <si>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</si>
  <si>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</si>
  <si>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</si>
  <si>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</si>
  <si>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</si>
  <si>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</si>
  <si>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</si>
  <si>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</si>
  <si>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</si>
  <si>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</si>
  <si>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</si>
  <si>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</si>
  <si>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</si>
  <si>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</si>
  <si>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</si>
  <si>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</si>
  <si>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</si>
  <si>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</si>
  <si>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</si>
  <si>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</si>
  <si>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</si>
  <si>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</si>
  <si>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</si>
  <si>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</si>
  <si>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</si>
  <si>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</si>
  <si>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</si>
  <si>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</si>
  <si>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</si>
  <si>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</si>
  <si>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</si>
  <si>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</si>
  <si>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</si>
  <si>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</si>
  <si>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</si>
  <si>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</si>
  <si>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</si>
  <si>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</si>
  <si>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</si>
  <si>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</si>
  <si>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</si>
  <si>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</si>
  <si>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</si>
  <si>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</si>
  <si>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</si>
  <si>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</si>
  <si>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</si>
  <si>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</si>
  <si>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</si>
  <si>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</si>
  <si>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</si>
  <si>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</si>
  <si>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</si>
  <si>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</si>
  <si>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</si>
  <si>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</si>
  <si>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</si>
  <si>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</si>
  <si>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</si>
  <si>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</si>
  <si>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</si>
  <si>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</si>
  <si>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</si>
  <si>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</si>
  <si>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</si>
  <si>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</si>
  <si>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</si>
  <si>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</si>
  <si>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</si>
  <si>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</si>
  <si>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</si>
  <si>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</si>
  <si>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</si>
  <si>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</si>
  <si>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</si>
  <si>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</si>
  <si>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</si>
  <si>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</si>
  <si>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</si>
  <si>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</si>
  <si>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</si>
  <si>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</si>
  <si>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</si>
  <si>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</si>
  <si>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</si>
  <si>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</si>
  <si>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</si>
  <si>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</si>
  <si>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</si>
  <si>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</si>
  <si>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</si>
  <si>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</si>
  <si>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</si>
  <si>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</si>
  <si>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</si>
  <si>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</si>
  <si>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</si>
  <si>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</si>
  <si>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</si>
  <si>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</si>
  <si>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</si>
  <si>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</si>
  <si>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</si>
  <si>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</si>
  <si>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</si>
  <si>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</si>
  <si>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</si>
  <si>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</si>
  <si>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</si>
  <si>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</si>
  <si>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</si>
  <si>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</si>
  <si>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</si>
  <si>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</si>
  <si>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</si>
  <si>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</si>
  <si>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</si>
  <si>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</si>
  <si>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</si>
  <si>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</si>
  <si>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</si>
  <si>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</si>
  <si>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</si>
  <si>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</si>
  <si>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</si>
  <si>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</si>
  <si>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</si>
  <si>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</si>
  <si>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</si>
  <si>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</si>
  <si>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</si>
  <si>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</si>
  <si>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</si>
  <si>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</si>
  <si>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</si>
  <si>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</si>
  <si>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</si>
  <si>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</si>
  <si>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</si>
  <si>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</si>
  <si>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</si>
  <si>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</si>
  <si>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</si>
  <si>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</si>
  <si>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</si>
  <si>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</si>
  <si>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</si>
  <si>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</si>
  <si>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</si>
  <si>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</si>
  <si>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</si>
  <si>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</si>
  <si>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</si>
  <si>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</si>
  <si>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</si>
  <si>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</si>
  <si>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</si>
  <si>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</si>
  <si>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</si>
  <si>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</si>
  <si>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</si>
  <si>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</si>
  <si>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</si>
  <si>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</si>
  <si>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</si>
  <si>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</si>
  <si>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</si>
  <si>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</si>
  <si>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</si>
  <si>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</si>
  <si>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</si>
  <si>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</si>
  <si>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</si>
  <si>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</si>
  <si>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</si>
  <si>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</si>
  <si>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</si>
  <si>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</si>
  <si>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</si>
  <si>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</si>
  <si>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</si>
  <si>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</si>
  <si>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</si>
  <si>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</si>
  <si>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</si>
  <si>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</si>
  <si>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</si>
  <si>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</si>
  <si>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</si>
  <si>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</si>
  <si>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</si>
  <si>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</si>
  <si>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</si>
  <si>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</si>
  <si>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</si>
  <si>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</si>
  <si>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</si>
  <si>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</si>
  <si>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</si>
  <si>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</si>
  <si>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</si>
  <si>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</si>
  <si>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</si>
  <si>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</si>
  <si>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</si>
  <si>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</si>
  <si>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</si>
  <si>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</si>
  <si>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</si>
  <si>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</si>
  <si>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</si>
  <si>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</si>
  <si>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</si>
  <si>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</si>
  <si>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</si>
  <si>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</si>
  <si>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</si>
  <si>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</si>
  <si>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</si>
  <si>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</si>
  <si>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</si>
  <si>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</si>
  <si>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</si>
  <si>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</si>
  <si>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</si>
  <si>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</si>
  <si>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</si>
  <si>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</si>
  <si>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</si>
  <si>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</si>
  <si>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</si>
  <si>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</si>
  <si>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</si>
  <si>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</si>
  <si>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</si>
  <si>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</si>
  <si>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</si>
  <si>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</si>
  <si>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</si>
  <si>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</si>
  <si>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</si>
  <si>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</si>
  <si>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</si>
  <si>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</si>
  <si>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</si>
  <si>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</si>
  <si>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</si>
  <si>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</si>
  <si>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</si>
  <si>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</si>
  <si>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</si>
  <si>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</si>
  <si>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</si>
  <si>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</si>
  <si>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</si>
  <si>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</si>
  <si>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</si>
  <si>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</si>
  <si>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</si>
  <si>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</si>
  <si>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</si>
  <si>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</si>
  <si>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</si>
  <si>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</si>
  <si>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</si>
  <si>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</si>
  <si>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</si>
  <si>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</si>
  <si>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</si>
  <si>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</si>
  <si>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</si>
  <si>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</si>
  <si>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</si>
  <si>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</si>
  <si>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</si>
  <si>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</si>
  <si>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</si>
  <si>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</si>
  <si>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</si>
  <si>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</si>
  <si>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</si>
  <si>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</si>
  <si>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</si>
  <si>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</si>
  <si>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</si>
  <si>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</si>
  <si>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</si>
  <si>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</si>
  <si>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</si>
  <si>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</si>
  <si>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</si>
  <si>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</si>
  <si>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</si>
  <si>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</si>
  <si>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</si>
  <si>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</si>
  <si>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</si>
  <si>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</si>
  <si>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</si>
  <si>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</si>
  <si>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</si>
  <si>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</si>
  <si>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</si>
  <si>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</si>
  <si>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</si>
  <si>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</si>
  <si>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</si>
  <si>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</si>
  <si>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</si>
  <si>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</si>
  <si>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</si>
  <si>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</si>
  <si>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</si>
  <si>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</si>
  <si>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</si>
  <si>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</si>
  <si>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</si>
  <si>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</si>
  <si>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</si>
  <si>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</si>
  <si>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</si>
  <si>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</si>
  <si>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</si>
  <si>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</si>
  <si>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</si>
  <si>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</si>
  <si>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</si>
  <si>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</si>
  <si>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</si>
  <si>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</si>
  <si>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</si>
  <si>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</si>
  <si>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</si>
  <si>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</si>
  <si>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</si>
  <si>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</si>
  <si>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</si>
  <si>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</si>
  <si>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</si>
  <si>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</si>
  <si>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</si>
  <si>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</si>
  <si>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</si>
  <si>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</si>
  <si>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</si>
  <si>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</si>
  <si>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</si>
  <si>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</si>
  <si>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</si>
  <si>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</si>
  <si>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</si>
  <si>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</si>
  <si>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</si>
  <si>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</si>
  <si>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</si>
  <si>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</si>
  <si>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</si>
  <si>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</si>
  <si>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</si>
  <si>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</si>
  <si>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</si>
  <si>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</si>
  <si>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</si>
  <si>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</si>
  <si>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</si>
  <si>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</si>
  <si>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</si>
  <si>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</si>
  <si>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</si>
  <si>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</si>
  <si>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</si>
  <si>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</si>
  <si>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</si>
  <si>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</si>
  <si>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</si>
  <si>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</si>
  <si>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</si>
  <si>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</si>
  <si>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</si>
  <si>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</si>
  <si>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</si>
  <si>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</si>
  <si>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</si>
  <si>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</si>
  <si>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</si>
  <si>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</si>
  <si>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</si>
  <si>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</si>
  <si>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</si>
  <si>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</si>
  <si>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</si>
  <si>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</si>
  <si>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</si>
  <si>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</si>
  <si>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</si>
  <si>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</si>
  <si>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</si>
  <si>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</si>
  <si>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</si>
  <si>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</si>
  <si>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</si>
  <si>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</si>
  <si>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</si>
  <si>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</si>
  <si>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</si>
  <si>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</si>
  <si>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</si>
  <si>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</si>
  <si>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</si>
  <si>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</si>
  <si>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</si>
  <si>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</si>
  <si>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</si>
  <si>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</si>
  <si>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</si>
  <si>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</si>
  <si>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</si>
  <si>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</si>
  <si>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</si>
  <si>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</si>
  <si>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</si>
  <si>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</si>
  <si>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</si>
  <si>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</si>
  <si>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</si>
  <si>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</si>
  <si>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</si>
  <si>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</si>
  <si>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</si>
  <si>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</si>
  <si>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</si>
  <si>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</si>
  <si>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</si>
  <si>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</si>
  <si>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</si>
  <si>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</si>
  <si>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</si>
  <si>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</si>
  <si>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</si>
  <si>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</si>
  <si>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</si>
  <si>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</si>
  <si>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</si>
  <si>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</si>
  <si>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</si>
  <si>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</si>
  <si>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</si>
  <si>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</si>
  <si>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</si>
  <si>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</si>
  <si>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</si>
  <si>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</si>
  <si>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</si>
  <si>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</si>
  <si>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</si>
  <si>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</si>
  <si>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</si>
  <si>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</si>
  <si>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</si>
  <si>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</si>
  <si>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</si>
  <si>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</si>
  <si>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</si>
  <si>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</si>
  <si>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</si>
  <si>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</si>
  <si>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</si>
  <si>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</si>
  <si>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</si>
  <si>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</si>
  <si>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</si>
  <si>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</si>
  <si>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</si>
  <si>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</si>
  <si>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</si>
  <si>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</si>
  <si>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</si>
  <si>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</si>
  <si>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</si>
  <si>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</si>
  <si>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</si>
  <si>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</si>
  <si>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</si>
  <si>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</si>
  <si>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</si>
  <si>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</si>
  <si>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</si>
  <si>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</si>
  <si>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</si>
  <si>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</si>
  <si>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</si>
  <si>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</si>
  <si>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</si>
  <si>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</si>
  <si>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</si>
  <si>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</si>
  <si>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</si>
  <si>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</si>
  <si>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</si>
  <si>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</si>
  <si>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</si>
  <si>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</si>
  <si>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</si>
  <si>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</si>
  <si>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</si>
  <si>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</si>
  <si>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</si>
  <si>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</si>
  <si>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</si>
  <si>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</si>
  <si>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</si>
  <si>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</si>
  <si>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</si>
  <si>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</si>
  <si>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</si>
  <si>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</si>
  <si>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</si>
  <si>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</si>
  <si>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</si>
  <si>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</si>
  <si>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</si>
  <si>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</si>
  <si>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</si>
  <si>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</si>
  <si>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</si>
  <si>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</si>
  <si>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</si>
  <si>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</si>
  <si>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</si>
  <si>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</si>
  <si>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</si>
  <si>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</si>
  <si>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</si>
  <si>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</si>
  <si>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</si>
  <si>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</si>
  <si>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</si>
  <si>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</si>
  <si>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</si>
  <si>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</si>
  <si>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</si>
  <si>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</si>
  <si>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</si>
  <si>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</si>
  <si>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</si>
  <si>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</si>
  <si>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</si>
  <si>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</si>
  <si>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</si>
  <si>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</si>
  <si>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</si>
  <si>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</si>
  <si>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</si>
  <si>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</si>
  <si>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</si>
  <si>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</si>
  <si>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</si>
  <si>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</si>
  <si>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</si>
  <si>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</si>
  <si>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</si>
  <si>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</si>
  <si>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</si>
  <si>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</si>
  <si>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</si>
  <si>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</si>
  <si>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</si>
  <si>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</si>
  <si>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</si>
  <si>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</si>
  <si>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</si>
  <si>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</si>
  <si>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</si>
  <si>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</si>
  <si>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</si>
  <si>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</si>
  <si>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</si>
  <si>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</si>
  <si>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</si>
  <si>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</si>
  <si>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</si>
  <si>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</si>
  <si>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</si>
  <si>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</si>
  <si>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</si>
  <si>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</si>
  <si>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</si>
  <si>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</si>
  <si>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</si>
  <si>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</si>
  <si>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</si>
  <si>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</si>
  <si>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</si>
  <si>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</si>
  <si>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</si>
  <si>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</si>
  <si>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</si>
  <si>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</si>
  <si>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</si>
  <si>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</si>
  <si>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</si>
  <si>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</si>
  <si>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</si>
  <si>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</si>
  <si>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</si>
  <si>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</si>
  <si>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</si>
  <si>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</si>
  <si>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</si>
  <si>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</si>
  <si>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</si>
  <si>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</si>
  <si>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</si>
  <si>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</si>
  <si>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</si>
  <si>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</si>
  <si>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</si>
  <si>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</si>
  <si>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</si>
  <si>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</si>
  <si>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</si>
  <si>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</si>
  <si>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</si>
  <si>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</si>
  <si>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</si>
  <si>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</si>
  <si>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</si>
  <si>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</si>
  <si>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</si>
  <si>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</si>
  <si>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</si>
  <si>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</si>
  <si>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</si>
  <si>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</si>
  <si>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</si>
  <si>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</si>
  <si>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</si>
  <si>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</si>
  <si>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</si>
  <si>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</si>
  <si>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</si>
  <si>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</si>
  <si>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</si>
  <si>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</si>
  <si>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</si>
  <si>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</si>
  <si>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</si>
  <si>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</si>
  <si>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</si>
  <si>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</si>
  <si>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</si>
  <si>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</si>
  <si>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</si>
  <si>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</si>
  <si>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</si>
  <si>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</si>
  <si>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</si>
  <si>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</si>
  <si>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</si>
  <si>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</si>
  <si>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</si>
  <si>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</si>
  <si>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</si>
  <si>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</si>
  <si>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</si>
  <si>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</si>
  <si>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</si>
  <si>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</si>
  <si>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</si>
  <si>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</si>
  <si>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</si>
  <si>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</si>
  <si>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</si>
  <si>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</si>
  <si>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</si>
  <si>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</si>
  <si>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</si>
  <si>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</si>
  <si>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</si>
  <si>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</si>
  <si>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</si>
  <si>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</si>
  <si>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</si>
  <si>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</si>
  <si>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</si>
  <si>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</si>
  <si>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</si>
  <si>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</si>
  <si>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</si>
  <si>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</si>
  <si>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</si>
  <si>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</si>
  <si>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</si>
  <si>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</si>
  <si>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</si>
  <si>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</si>
  <si>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</si>
  <si>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</si>
  <si>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</si>
  <si>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</si>
  <si>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</si>
  <si>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</si>
  <si>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</si>
  <si>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</si>
  <si>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</si>
  <si>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</si>
  <si>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</si>
  <si>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</si>
  <si>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</si>
  <si>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</si>
  <si>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</si>
  <si>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</si>
  <si>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</si>
  <si>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</si>
  <si>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</si>
  <si>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</si>
  <si>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</si>
  <si>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</si>
  <si>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</si>
  <si>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</si>
  <si>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</si>
  <si>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</si>
  <si>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</si>
  <si>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</si>
  <si>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</si>
  <si>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</si>
  <si>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</si>
  <si>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</si>
  <si>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</si>
  <si>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</si>
  <si>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</si>
  <si>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</si>
  <si>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</si>
  <si>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</si>
  <si>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</si>
  <si>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</si>
  <si>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</si>
  <si>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</si>
  <si>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</si>
  <si>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</si>
  <si>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</si>
  <si>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</si>
  <si>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</si>
  <si>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</si>
  <si>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</si>
  <si>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</si>
  <si>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</si>
  <si>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</si>
  <si>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</si>
  <si>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</si>
  <si>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</si>
  <si>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</si>
  <si>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</si>
  <si>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</si>
  <si>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</si>
  <si>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</si>
  <si>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</si>
  <si>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</si>
  <si>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</si>
  <si>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</si>
  <si>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</si>
  <si>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</si>
  <si>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</si>
  <si>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</si>
  <si>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</si>
  <si>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</si>
  <si>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</si>
  <si>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</si>
  <si>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</si>
  <si>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</si>
  <si>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</si>
  <si>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</si>
  <si>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</si>
  <si>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</si>
  <si>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</si>
  <si>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</si>
  <si>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</si>
  <si>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</si>
  <si>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</si>
  <si>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</si>
  <si>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</si>
  <si>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</si>
  <si>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</si>
  <si>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</si>
  <si>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</si>
  <si>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</si>
  <si>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</si>
  <si>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</si>
  <si>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</si>
  <si>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</si>
  <si>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</si>
  <si>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</si>
  <si>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</si>
  <si>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</si>
  <si>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</si>
  <si>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</si>
  <si>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</si>
  <si>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</si>
  <si>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</si>
  <si>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</si>
  <si>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</si>
  <si>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</si>
  <si>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</si>
  <si>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</si>
  <si>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</si>
  <si>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</si>
  <si>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</si>
  <si>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</si>
  <si>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</si>
  <si>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</si>
  <si>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</si>
  <si>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</si>
  <si>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</si>
  <si>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</si>
  <si>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</si>
  <si>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</si>
  <si>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</si>
  <si>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</si>
  <si>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</si>
  <si>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</si>
  <si>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</si>
  <si>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</si>
  <si>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</si>
  <si>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</si>
  <si>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</si>
  <si>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</si>
  <si>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</si>
  <si>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</si>
  <si>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</si>
  <si>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</si>
  <si>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</si>
  <si>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</si>
  <si>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</si>
  <si>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</si>
  <si>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</si>
  <si>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</si>
  <si>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</si>
  <si>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</si>
  <si>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</si>
  <si>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</si>
  <si>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</si>
  <si>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</si>
  <si>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</si>
  <si>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</si>
  <si>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</si>
  <si>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</si>
  <si>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</si>
  <si>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</si>
  <si>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</si>
  <si>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</si>
  <si>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</si>
  <si>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</si>
  <si>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</si>
  <si>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</si>
  <si>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</si>
  <si>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</si>
  <si>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</si>
  <si>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</si>
  <si>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</si>
  <si>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</si>
  <si>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</si>
  <si>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</si>
  <si>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</si>
  <si>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</si>
  <si>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</si>
  <si>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</si>
  <si>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</si>
  <si>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</si>
  <si>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</si>
  <si>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</si>
  <si>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</si>
  <si>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</si>
  <si>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</si>
  <si>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</si>
  <si>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</si>
  <si>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</si>
  <si>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</si>
  <si>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</si>
  <si>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</si>
  <si>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</si>
  <si>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</si>
  <si>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</si>
  <si>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</si>
  <si>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</si>
  <si>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</si>
  <si>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</si>
  <si>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</si>
  <si>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</si>
  <si>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</si>
  <si>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</si>
  <si>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</si>
  <si>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</si>
  <si>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</si>
  <si>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</si>
  <si>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</si>
  <si>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</si>
  <si>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</si>
  <si>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</si>
  <si>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</si>
  <si>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</si>
  <si>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</si>
  <si>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</si>
  <si>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</si>
  <si>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</si>
  <si>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</si>
  <si>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</si>
  <si>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</si>
  <si>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</si>
  <si>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</si>
  <si>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</si>
  <si>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</si>
  <si>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</si>
  <si>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</si>
  <si>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</si>
  <si>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</si>
  <si>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</si>
  <si>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</si>
  <si>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</si>
  <si>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</si>
  <si>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</si>
  <si>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</si>
  <si>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</si>
  <si>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</si>
  <si>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</si>
  <si>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</si>
  <si>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</si>
  <si>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</si>
  <si>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</si>
  <si>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</si>
  <si>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</si>
  <si>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</si>
  <si>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</si>
  <si>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</si>
  <si>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</si>
  <si>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</si>
  <si>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</si>
  <si>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</si>
  <si>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</si>
  <si>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</si>
  <si>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</si>
  <si>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</si>
  <si>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</si>
  <si>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</si>
  <si>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</si>
  <si>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</si>
  <si>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</si>
  <si>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</si>
  <si>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</si>
  <si>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</si>
  <si>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</si>
  <si>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</si>
  <si>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</si>
  <si>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</si>
  <si>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</si>
  <si>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</si>
  <si>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</si>
  <si>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</si>
  <si>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</si>
  <si>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</si>
  <si>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</si>
  <si>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</si>
  <si>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</si>
  <si>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</si>
  <si>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</si>
  <si>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</si>
  <si>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</si>
  <si>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</si>
  <si>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</si>
  <si>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</si>
  <si>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</si>
  <si>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</si>
  <si>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</si>
  <si>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</si>
  <si>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</si>
  <si>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</si>
  <si>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</si>
  <si>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</si>
  <si>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</si>
  <si>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</si>
  <si>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</si>
  <si>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</si>
  <si>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</si>
  <si>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</si>
  <si>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</si>
  <si>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</si>
  <si>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</si>
  <si>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</si>
  <si>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</si>
  <si>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</si>
  <si>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</si>
  <si>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</si>
  <si>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</si>
  <si>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</si>
  <si>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</si>
  <si>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</si>
  <si>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</si>
  <si>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</si>
  <si>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</si>
  <si>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</si>
  <si>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</si>
  <si>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</si>
  <si>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</si>
  <si>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</si>
  <si>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</si>
  <si>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</si>
  <si>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</si>
  <si>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</si>
  <si>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</si>
  <si>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</si>
  <si>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</si>
  <si>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</si>
  <si>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</si>
  <si>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</si>
  <si>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</si>
  <si>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</si>
  <si>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</si>
  <si>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</si>
  <si>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</si>
  <si>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</si>
  <si>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</si>
  <si>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</si>
  <si>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</si>
  <si>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</si>
  <si>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</si>
  <si>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</si>
  <si>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</si>
  <si>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</si>
  <si>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</si>
  <si>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</si>
  <si>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</si>
  <si>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</si>
  <si>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</si>
  <si>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</si>
  <si>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</si>
  <si>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</si>
  <si>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</si>
  <si>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</si>
  <si>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</si>
  <si>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</si>
  <si>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</si>
  <si>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</si>
  <si>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</si>
  <si>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</si>
  <si>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</si>
  <si>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</si>
  <si>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</si>
  <si>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</si>
  <si>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</si>
  <si>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</si>
  <si>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</si>
  <si>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</si>
  <si>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</si>
  <si>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</si>
  <si>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</si>
  <si>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</si>
  <si>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</si>
  <si>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</si>
  <si>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</si>
  <si>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</si>
  <si>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</si>
  <si>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</si>
  <si>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</si>
  <si>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</si>
  <si>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</si>
  <si>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</si>
  <si>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</si>
  <si>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</si>
  <si>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</si>
  <si>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</si>
  <si>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</si>
  <si>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</si>
  <si>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</si>
  <si>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</si>
  <si>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</si>
  <si>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</si>
  <si>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</si>
  <si>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</si>
  <si>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</si>
  <si>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</si>
  <si>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</si>
  <si>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</si>
  <si>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</si>
  <si>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</si>
  <si>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</si>
  <si>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</si>
  <si>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</si>
  <si>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</si>
  <si>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</si>
  <si>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</si>
  <si>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</si>
  <si>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</si>
  <si>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</si>
  <si>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</si>
  <si>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</si>
  <si>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</si>
  <si>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</si>
  <si>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</si>
  <si>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</si>
  <si>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</si>
  <si>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</si>
  <si>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</si>
  <si>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</si>
  <si>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</si>
  <si>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</si>
  <si>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</si>
  <si>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</si>
  <si>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</si>
  <si>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</si>
  <si>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</si>
  <si>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</si>
  <si>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</si>
  <si>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</si>
  <si>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</si>
  <si>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</si>
  <si>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</si>
  <si>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</si>
  <si>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</si>
  <si>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</si>
  <si>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</si>
  <si>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</si>
  <si>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</si>
  <si>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</si>
  <si>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</si>
  <si>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</si>
  <si>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</si>
  <si>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</si>
  <si>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</si>
  <si>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</si>
  <si>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</si>
  <si>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</si>
  <si>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</si>
  <si>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</si>
  <si>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</si>
  <si>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</si>
  <si>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</si>
  <si>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</si>
  <si>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</si>
  <si>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</si>
  <si>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</si>
  <si>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</si>
  <si>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</si>
  <si>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</si>
  <si>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</si>
  <si>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</si>
  <si>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</si>
  <si>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</si>
  <si>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</si>
  <si>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</si>
  <si>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</si>
  <si>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</si>
  <si>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</si>
  <si>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</si>
  <si>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</si>
  <si>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</si>
  <si>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</si>
  <si>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</si>
  <si>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</si>
  <si>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</si>
  <si>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</si>
  <si>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</si>
  <si>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</si>
  <si>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</si>
  <si>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</si>
  <si>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</si>
  <si>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</si>
  <si>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</si>
  <si>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</si>
  <si>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</si>
  <si>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</si>
  <si>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</si>
  <si>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</si>
  <si>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</si>
  <si>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</si>
  <si>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</si>
  <si>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</si>
  <si>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</si>
  <si>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</si>
  <si>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</si>
  <si>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</si>
  <si>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</si>
  <si>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</si>
  <si>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</si>
  <si>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</si>
  <si>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</si>
  <si>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</si>
  <si>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</si>
  <si>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</si>
  <si>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</si>
  <si>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</si>
  <si>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</si>
  <si>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</si>
  <si>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</si>
  <si>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</si>
  <si>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</si>
  <si>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</si>
  <si>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</si>
  <si>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</si>
  <si>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</si>
  <si>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</si>
  <si>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</si>
  <si>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</si>
  <si>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</si>
  <si>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</si>
  <si>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</si>
  <si>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</si>
  <si>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</si>
  <si>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</si>
  <si>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</si>
  <si>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</si>
  <si>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</si>
  <si>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</si>
  <si>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</si>
  <si>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</si>
  <si>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</si>
  <si>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</si>
  <si>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</si>
  <si>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</si>
  <si>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</si>
  <si>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</si>
  <si>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</si>
  <si>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</si>
  <si>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</si>
  <si>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</si>
  <si>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</si>
  <si>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</si>
  <si>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</si>
  <si>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</si>
  <si>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</si>
  <si>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</si>
  <si>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</si>
  <si>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</si>
  <si>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</si>
  <si>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</si>
  <si>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</si>
  <si>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</si>
  <si>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</si>
  <si>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</si>
  <si>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</si>
  <si>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</si>
  <si>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</si>
  <si>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</si>
  <si>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</si>
  <si>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</si>
  <si>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</si>
  <si>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</si>
  <si>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</si>
  <si>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</si>
  <si>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</si>
  <si>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</si>
  <si>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</si>
  <si>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</si>
  <si>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</si>
  <si>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</si>
  <si>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</si>
  <si>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</si>
  <si>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</si>
  <si>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</si>
  <si>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</si>
  <si>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</si>
  <si>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</si>
  <si>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</si>
  <si>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</si>
  <si>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</si>
  <si>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</si>
  <si>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</si>
  <si>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</si>
  <si>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</si>
  <si>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</si>
  <si>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</si>
  <si>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</si>
  <si>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</si>
  <si>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</si>
  <si>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</si>
  <si>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</si>
  <si>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</si>
  <si>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</si>
  <si>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</si>
  <si>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</si>
  <si>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</si>
  <si>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</si>
  <si>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</si>
  <si>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</si>
  <si>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</si>
  <si>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</si>
  <si>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</si>
  <si>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</si>
  <si>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</si>
  <si>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</si>
  <si>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</si>
  <si>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</si>
  <si>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</si>
  <si>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</si>
  <si>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</si>
  <si>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</si>
  <si>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</si>
  <si>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</si>
  <si>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</si>
  <si>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</si>
  <si>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</si>
  <si>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</si>
  <si>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</si>
  <si>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</si>
  <si>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</si>
  <si>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</si>
  <si>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</si>
  <si>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</si>
  <si>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</si>
  <si>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</si>
  <si>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</si>
  <si>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</si>
  <si>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</si>
  <si>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</si>
  <si>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</si>
  <si>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</si>
  <si>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</si>
  <si>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</si>
  <si>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</si>
  <si>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</si>
  <si>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</si>
  <si>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</si>
  <si>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</si>
  <si>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</si>
  <si>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</si>
  <si>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</si>
  <si>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</si>
  <si>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</si>
  <si>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</si>
  <si>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</si>
  <si>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</si>
  <si>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</si>
  <si>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</si>
  <si>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</si>
  <si>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</si>
  <si>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</si>
  <si>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</si>
  <si>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</si>
  <si>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</si>
  <si>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</si>
  <si>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</si>
  <si>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</si>
  <si>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</si>
  <si>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</si>
  <si>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</si>
  <si>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</si>
  <si>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</si>
  <si>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</si>
  <si>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</si>
  <si>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</si>
  <si>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</si>
  <si>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</si>
  <si>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</si>
  <si>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</si>
  <si>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</si>
  <si>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</si>
  <si>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</si>
  <si>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</si>
  <si>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</si>
  <si>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</si>
  <si>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</si>
  <si>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</si>
  <si>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</si>
  <si>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</si>
  <si>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</si>
  <si>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</si>
  <si>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</si>
  <si>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</si>
  <si>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</si>
  <si>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</si>
  <si>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</si>
  <si>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</si>
  <si>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</si>
  <si>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</si>
  <si>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</si>
  <si>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</si>
  <si>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</si>
  <si>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</si>
  <si>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</si>
  <si>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</si>
  <si>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</si>
  <si>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</si>
  <si>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</si>
  <si>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</si>
  <si>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</si>
  <si>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</si>
  <si>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</si>
  <si>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</si>
  <si>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</si>
  <si>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</si>
  <si>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</si>
  <si>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</si>
  <si>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</si>
  <si>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</si>
  <si>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</si>
  <si>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</si>
  <si>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</si>
  <si>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</si>
  <si>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</si>
  <si>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</si>
  <si>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</si>
  <si>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</si>
  <si>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</si>
  <si>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</si>
  <si>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</si>
  <si>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</si>
  <si>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</si>
  <si>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</si>
  <si>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</si>
  <si>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</si>
  <si>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</si>
  <si>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</si>
  <si>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</si>
  <si>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</si>
  <si>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</si>
  <si>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</si>
  <si>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</si>
  <si>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</si>
  <si>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</si>
  <si>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</si>
  <si>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</si>
  <si>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</si>
  <si>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</si>
  <si>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</si>
  <si>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</si>
  <si>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</si>
  <si>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</si>
  <si>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</si>
  <si>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</si>
  <si>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</si>
  <si>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</si>
  <si>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</si>
  <si>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</si>
  <si>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</si>
  <si>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</si>
  <si>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</si>
  <si>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</si>
  <si>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</si>
  <si>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</si>
  <si>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</si>
  <si>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</si>
  <si>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</si>
  <si>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</si>
  <si>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</si>
  <si>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</si>
  <si>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</si>
  <si>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</si>
  <si>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</si>
  <si>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</si>
  <si>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</si>
  <si>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</si>
  <si>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</si>
  <si>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</si>
  <si>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</si>
  <si>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</si>
  <si>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</si>
  <si>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</si>
  <si>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</si>
  <si>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</si>
  <si>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</si>
  <si>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</si>
  <si>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</si>
  <si>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</si>
  <si>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</si>
  <si>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</si>
  <si>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</si>
  <si>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</si>
  <si>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</si>
  <si>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</si>
  <si>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</si>
  <si>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</si>
  <si>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</si>
  <si>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</si>
  <si>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</si>
  <si>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</si>
  <si>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</si>
  <si>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</si>
  <si>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</si>
  <si>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</si>
  <si>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</si>
  <si>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</si>
  <si>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</si>
  <si>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</si>
  <si>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</si>
  <si>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</si>
  <si>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</si>
  <si>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</si>
  <si>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</si>
  <si>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</si>
  <si>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</si>
  <si>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</si>
  <si>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</si>
  <si>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</si>
  <si>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</si>
  <si>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</si>
  <si>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</si>
  <si>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</si>
  <si>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</si>
  <si>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</si>
  <si>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</si>
  <si>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</si>
  <si>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</si>
  <si>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</si>
  <si>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</si>
  <si>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</si>
  <si>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</si>
  <si>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</si>
  <si>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</si>
  <si>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</si>
  <si>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</si>
  <si>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</si>
  <si>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</si>
  <si>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</si>
  <si>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</si>
  <si>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</si>
  <si>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</si>
  <si>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</si>
  <si>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</si>
  <si>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</si>
  <si>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</si>
  <si>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</si>
  <si>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</si>
  <si>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</si>
  <si>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</si>
  <si>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</si>
  <si>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</si>
  <si>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</si>
  <si>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</si>
  <si>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</si>
  <si>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</si>
  <si>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</si>
  <si>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</si>
  <si>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</si>
  <si>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</si>
  <si>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</si>
  <si>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</si>
  <si>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</si>
  <si>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</si>
  <si>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</si>
  <si>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</si>
  <si>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</si>
  <si>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</si>
  <si>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</si>
  <si>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</si>
  <si>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</si>
  <si>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</si>
  <si>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</si>
  <si>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</si>
  <si>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</si>
  <si>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</si>
  <si>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</si>
  <si>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</si>
  <si>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</si>
  <si>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</si>
  <si>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</si>
  <si>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</si>
  <si>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</si>
  <si>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</si>
  <si>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</si>
  <si>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</si>
  <si>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</si>
  <si>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</si>
  <si>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</si>
  <si>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</si>
  <si>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</si>
  <si>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</si>
  <si>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</si>
  <si>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</si>
  <si>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</si>
  <si>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</si>
  <si>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</si>
  <si>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</si>
  <si>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</si>
  <si>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</si>
  <si>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</si>
  <si>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</si>
  <si>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</si>
  <si>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</si>
  <si>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</si>
  <si>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</si>
  <si>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</si>
  <si>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</si>
  <si>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</si>
  <si>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</si>
  <si>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</si>
  <si>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</si>
  <si>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</si>
  <si>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</si>
  <si>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</si>
  <si>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</si>
  <si>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</si>
  <si>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</si>
  <si>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</si>
  <si>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</si>
  <si>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</si>
  <si>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</si>
  <si>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</si>
  <si>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</si>
  <si>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</si>
  <si>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</si>
  <si>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</si>
  <si>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</si>
  <si>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</si>
  <si>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</si>
  <si>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</si>
  <si>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</si>
  <si>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</si>
  <si>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</si>
  <si>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</si>
  <si>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</si>
  <si>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</si>
  <si>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</si>
  <si>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</si>
  <si>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</si>
  <si>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</si>
  <si>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</si>
  <si>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</si>
  <si>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</si>
  <si>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</si>
  <si>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</si>
  <si>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</si>
  <si>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</si>
  <si>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</si>
  <si>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</si>
  <si>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</si>
  <si>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</si>
  <si>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</si>
  <si>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</si>
  <si>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</si>
  <si>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</si>
  <si>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</si>
  <si>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</si>
  <si>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</si>
  <si>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</si>
  <si>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</si>
  <si>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</si>
  <si>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</si>
  <si>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</si>
  <si>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</si>
  <si>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</si>
  <si>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</si>
  <si>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</si>
  <si>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</si>
  <si>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</si>
  <si>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</si>
  <si>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</si>
  <si>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</si>
  <si>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</si>
  <si>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</si>
  <si>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</si>
  <si>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</si>
  <si>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</si>
  <si>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</si>
  <si>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</si>
  <si>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</si>
  <si>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</si>
  <si>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</si>
  <si>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</si>
  <si>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</si>
  <si>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</si>
  <si>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</si>
  <si>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</si>
  <si>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</si>
  <si>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</si>
  <si>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</si>
  <si>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</si>
  <si>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</si>
  <si>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</si>
  <si>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</si>
  <si>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</si>
  <si>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</si>
  <si>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</si>
  <si>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</si>
  <si>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</si>
  <si>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</si>
  <si>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</si>
  <si>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</si>
  <si>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</si>
  <si>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</si>
  <si>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</si>
  <si>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</si>
  <si>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</si>
  <si>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</si>
  <si>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</si>
  <si>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</si>
  <si>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</si>
  <si>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</si>
  <si>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</si>
  <si>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</si>
  <si>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</si>
  <si>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</si>
  <si>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</si>
  <si>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</si>
  <si>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</si>
  <si>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</si>
  <si>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</si>
  <si>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</si>
  <si>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</si>
  <si>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</si>
  <si>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</si>
  <si>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</si>
  <si>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</si>
  <si>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</si>
  <si>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</si>
  <si>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</si>
  <si>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</si>
  <si>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</si>
  <si>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</si>
  <si>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</si>
  <si>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</si>
  <si>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</si>
  <si>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</si>
  <si>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</si>
  <si>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</si>
  <si>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</si>
  <si>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</si>
  <si>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</si>
  <si>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</si>
  <si>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</si>
  <si>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</si>
  <si>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</si>
  <si>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</si>
  <si>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</si>
  <si>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</si>
  <si>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</si>
  <si>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</si>
  <si>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</si>
  <si>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</si>
  <si>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</si>
  <si>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</si>
  <si>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</si>
  <si>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</si>
  <si>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</si>
  <si>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</si>
  <si>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</si>
  <si>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</si>
  <si>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</si>
  <si>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</si>
  <si>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</si>
  <si>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</si>
  <si>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</si>
  <si>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</si>
  <si>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</si>
  <si>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</si>
  <si>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</si>
  <si>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</si>
  <si>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</si>
  <si>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</si>
  <si>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</si>
  <si>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</si>
  <si>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</si>
  <si>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</si>
  <si>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</si>
  <si>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</si>
  <si>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</si>
  <si>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</si>
  <si>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</si>
  <si>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</si>
  <si>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</si>
  <si>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</si>
  <si>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</si>
  <si>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</si>
  <si>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</si>
  <si>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</si>
  <si>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</si>
  <si>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</si>
  <si>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</si>
  <si>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</si>
  <si>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</si>
  <si>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</si>
  <si>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</si>
  <si>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</si>
  <si>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</si>
  <si>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</si>
  <si>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</si>
  <si>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</si>
  <si>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</si>
  <si>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</si>
  <si>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</si>
  <si>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</si>
  <si>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</si>
  <si>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</si>
  <si>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</si>
  <si>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</si>
  <si>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</si>
  <si>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</si>
  <si>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</si>
  <si>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</si>
  <si>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</si>
  <si>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</si>
  <si>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</si>
  <si>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</si>
  <si>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</si>
  <si>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</si>
  <si>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</si>
  <si>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</si>
  <si>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</si>
  <si>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</si>
  <si>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</si>
  <si>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</si>
  <si>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</si>
  <si>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</si>
  <si>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</si>
  <si>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</si>
  <si>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</si>
  <si>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</si>
  <si>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</si>
  <si>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</si>
  <si>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</si>
  <si>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</si>
  <si>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</si>
  <si>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</si>
  <si>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</si>
  <si>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</si>
  <si>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27001412020</t>
  </si>
  <si>
    <t xml:space="preserve">JUAN GUILLERMO TIRADO </t>
  </si>
  <si>
    <t>INSTITUTO COLOMBIANO DE BIENESTAR FAMILIAR</t>
  </si>
  <si>
    <t>183</t>
  </si>
  <si>
    <t>Prestar el servicio de hogares infantiles HI DE COFORMIDAD CON EL MANUAL OPERATIVO DE LA MODALIDAD INSTITUCIONAL Y LAS DIRECTRICES ESTABLECIDAS POR EL ICBF EN ARMONIA CON LA POLITICA DE ESTADO PARA EL DESARROLLO INTEGRAL DE LA PRIMERA INFANCIA</t>
  </si>
  <si>
    <t>137</t>
  </si>
  <si>
    <t>282</t>
  </si>
  <si>
    <t>220</t>
  </si>
  <si>
    <t>026</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</si>
  <si>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</si>
  <si>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141</t>
  </si>
  <si>
    <t>307</t>
  </si>
  <si>
    <t>Pestar el servicio de HOGARES INFANTILES  HI DE CONFRMIDAD CON EL MANUAL OPERATIVO  DE LA MODALIDAD INSTITUCIONAL  Y LAS DIRECTRICES ESTABLECIDAS POR EL ICBF EN ARMONIA CON LA POLITICA PUBLICA DE ESTADO PARA EL DESARROLLO INTEGRAL DE LA PRIMERA INFANCIA</t>
  </si>
  <si>
    <t>JHADHIRA CARDONA HERRERA</t>
  </si>
  <si>
    <t>Calle Corazon de Maria # 3-96</t>
  </si>
  <si>
    <t>3127570884</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</si>
  <si>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</si>
  <si>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Calle  corazon de maria # 3.96</t>
  </si>
  <si>
    <t>lquicenoj@yahoo.es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</si>
</sst>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G16" zoomScale="82" zoomScaleNormal="85" zoomScaleSheetLayoutView="82" zoomScalePageLayoutView="40" workbookViewId="0">
      <selection activeCell="O21" sqref="O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891680247</v>
      </c>
      <c r="C20" s="5"/>
      <c r="D20" s="73"/>
      <c r="E20" s="5"/>
      <c r="F20" s="5"/>
      <c r="G20" s="5"/>
      <c r="H20" s="243"/>
      <c r="I20" s="149" t="s">
        <v>628</v>
      </c>
      <c r="J20" s="150" t="s">
        <v>643</v>
      </c>
      <c r="K20" s="151">
        <v>385676075</v>
      </c>
      <c r="L20" s="152">
        <v>44197</v>
      </c>
      <c r="M20" s="152">
        <v>44561</v>
      </c>
      <c r="N20" s="135">
        <f>+(M20-L20)/30</f>
        <v>12.133333333333333</v>
      </c>
      <c r="O20" s="138"/>
      <c r="U20" s="134"/>
      <c r="V20" s="105">
        <f ca="1">NOW()</f>
        <v>44193.680591666664</v>
      </c>
      <c r="W20" s="105">
        <f ca="1">NOW()</f>
        <v>44193.680591666664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 xml:space="preserve">ASOCIACIÓN DE PADRES DE FAMILIA Y VECINOS DEL CAIP CARMEN DE ATRATO CHOCO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2692</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43922</v>
      </c>
      <c r="F48" s="145">
        <v>44165</v>
      </c>
      <c r="G48" s="160">
        <f>IF(AND(E48&lt;&gt;"",F48&lt;&gt;""),((F48-E48)/30),"")</f>
        <v>8.1</v>
      </c>
      <c r="H48" s="119" t="s">
        <v>2685</v>
      </c>
      <c r="I48" s="113" t="s">
        <v>628</v>
      </c>
      <c r="J48" s="113" t="s">
        <v>643</v>
      </c>
      <c r="K48" s="116">
        <v>278782784</v>
      </c>
      <c r="L48" s="115" t="s">
        <v>1148</v>
      </c>
      <c r="M48" s="117"/>
      <c r="N48" s="115" t="s">
        <v>2634</v>
      </c>
      <c r="O48" s="115" t="s">
        <v>1148</v>
      </c>
      <c r="P48" s="78"/>
    </row>
    <row r="49" spans="1:16" s="6" customFormat="1" ht="24.75" customHeight="1" x14ac:dyDescent="0.25">
      <c r="A49" s="143">
        <v>2</v>
      </c>
      <c r="B49" s="111" t="s">
        <v>2678</v>
      </c>
      <c r="C49" s="112" t="s">
        <v>31</v>
      </c>
      <c r="D49" s="110" t="s">
        <v>2681</v>
      </c>
      <c r="E49" s="145">
        <v>43497</v>
      </c>
      <c r="F49" s="145">
        <v>43738</v>
      </c>
      <c r="G49" s="160">
        <f t="shared" ref="G49:G50" si="2">IF(AND(E49&lt;&gt;"",F49&lt;&gt;""),((F49-E49)/30),"")</f>
        <v>8.0333333333333332</v>
      </c>
      <c r="H49" s="119" t="s">
        <v>2680</v>
      </c>
      <c r="I49" s="113" t="s">
        <v>628</v>
      </c>
      <c r="J49" s="113" t="s">
        <v>643</v>
      </c>
      <c r="K49" s="116">
        <v>235525138</v>
      </c>
      <c r="L49" s="115" t="s">
        <v>1148</v>
      </c>
      <c r="M49" s="117"/>
      <c r="N49" s="115" t="s">
        <v>27</v>
      </c>
      <c r="O49" s="115" t="s">
        <v>26</v>
      </c>
      <c r="P49" s="78"/>
    </row>
    <row r="50" spans="1:16" s="6" customFormat="1" ht="24.75" customHeight="1" x14ac:dyDescent="0.25">
      <c r="A50" s="143">
        <v>3</v>
      </c>
      <c r="B50" s="111" t="s">
        <v>2678</v>
      </c>
      <c r="C50" s="112" t="s">
        <v>31</v>
      </c>
      <c r="D50" s="110" t="s">
        <v>2682</v>
      </c>
      <c r="E50" s="145">
        <v>43040</v>
      </c>
      <c r="F50" s="145">
        <v>43373</v>
      </c>
      <c r="G50" s="160">
        <f t="shared" si="2"/>
        <v>11.1</v>
      </c>
      <c r="H50" s="119" t="s">
        <v>2680</v>
      </c>
      <c r="I50" s="113" t="s">
        <v>628</v>
      </c>
      <c r="J50" s="113" t="s">
        <v>643</v>
      </c>
      <c r="K50" s="116">
        <v>254627479</v>
      </c>
      <c r="L50" s="115" t="s">
        <v>1148</v>
      </c>
      <c r="M50" s="117"/>
      <c r="N50" s="115" t="s">
        <v>27</v>
      </c>
      <c r="O50" s="115" t="s">
        <v>26</v>
      </c>
      <c r="P50" s="78"/>
    </row>
    <row r="51" spans="1:16" s="6" customFormat="1" ht="24.75" customHeight="1" outlineLevel="1" x14ac:dyDescent="0.25">
      <c r="A51" s="143">
        <v>4</v>
      </c>
      <c r="B51" s="111" t="s">
        <v>2678</v>
      </c>
      <c r="C51" s="112" t="s">
        <v>31</v>
      </c>
      <c r="D51" s="110" t="s">
        <v>2683</v>
      </c>
      <c r="E51" s="145">
        <v>43374</v>
      </c>
      <c r="F51" s="145">
        <v>43434</v>
      </c>
      <c r="G51" s="160">
        <f t="shared" ref="G51:G107" si="3">IF(AND(E51&lt;&gt;"",F51&lt;&gt;""),((F51-E51)/30),"")</f>
        <v>2</v>
      </c>
      <c r="H51" s="119" t="s">
        <v>2680</v>
      </c>
      <c r="I51" s="113" t="s">
        <v>628</v>
      </c>
      <c r="J51" s="113" t="s">
        <v>643</v>
      </c>
      <c r="K51" s="116">
        <v>28079830</v>
      </c>
      <c r="L51" s="115" t="s">
        <v>1148</v>
      </c>
      <c r="M51" s="117"/>
      <c r="N51" s="115" t="s">
        <v>27</v>
      </c>
      <c r="O51" s="115" t="s">
        <v>26</v>
      </c>
      <c r="P51" s="78"/>
    </row>
    <row r="52" spans="1:16" s="7" customFormat="1" ht="24.75" customHeight="1" outlineLevel="1" x14ac:dyDescent="0.25">
      <c r="A52" s="144">
        <v>5</v>
      </c>
      <c r="B52" s="122" t="s">
        <v>2678</v>
      </c>
      <c r="C52" s="112" t="s">
        <v>31</v>
      </c>
      <c r="D52" s="121" t="s">
        <v>2684</v>
      </c>
      <c r="E52" s="145">
        <v>42036</v>
      </c>
      <c r="F52" s="145">
        <v>42369</v>
      </c>
      <c r="G52" s="160">
        <f t="shared" si="3"/>
        <v>11.1</v>
      </c>
      <c r="H52" s="119" t="s">
        <v>2680</v>
      </c>
      <c r="I52" s="113" t="s">
        <v>628</v>
      </c>
      <c r="J52" s="113" t="s">
        <v>643</v>
      </c>
      <c r="K52" s="116">
        <v>235822200</v>
      </c>
      <c r="L52" s="115" t="s">
        <v>1148</v>
      </c>
      <c r="M52" s="117"/>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2686</v>
      </c>
      <c r="E114" s="145">
        <v>43913</v>
      </c>
      <c r="F114" s="145">
        <v>44196</v>
      </c>
      <c r="G114" s="160">
        <f>IF(AND(E114&lt;&gt;"",F114&lt;&gt;""),((F114-E114)/30),"")</f>
        <v>9.4333333333333336</v>
      </c>
      <c r="H114" s="119" t="s">
        <v>2688</v>
      </c>
      <c r="I114" s="121" t="s">
        <v>628</v>
      </c>
      <c r="J114" s="121" t="s">
        <v>643</v>
      </c>
      <c r="K114" s="123">
        <v>374850184</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2687</v>
      </c>
      <c r="E115" s="145">
        <v>44166</v>
      </c>
      <c r="F115" s="145">
        <v>44773</v>
      </c>
      <c r="G115" s="160">
        <f t="shared" ref="G115:G116" si="4">IF(AND(E115&lt;&gt;"",F115&lt;&gt;""),((F115-E115)/30),"")</f>
        <v>20.233333333333334</v>
      </c>
      <c r="H115" s="119" t="s">
        <v>2685</v>
      </c>
      <c r="I115" s="63" t="s">
        <v>628</v>
      </c>
      <c r="J115" s="63" t="s">
        <v>643</v>
      </c>
      <c r="K115" s="68">
        <v>524262800</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c r="G179" s="165" t="str">
        <f>IF(F179&gt;0,SUM(E179+F179),"")</f>
        <v/>
      </c>
      <c r="H179" s="5"/>
      <c r="I179" s="217" t="s">
        <v>2671</v>
      </c>
      <c r="J179" s="217"/>
      <c r="K179" s="217"/>
      <c r="L179" s="217"/>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29458</v>
      </c>
      <c r="D193" s="5"/>
      <c r="E193" s="126">
        <v>597</v>
      </c>
      <c r="F193" s="5"/>
      <c r="G193" s="5"/>
      <c r="H193" s="147" t="s">
        <v>2677</v>
      </c>
      <c r="J193" s="5"/>
      <c r="K193" s="127">
        <v>30407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2690</v>
      </c>
      <c r="J211" s="27" t="s">
        <v>2622</v>
      </c>
      <c r="K211" s="148" t="s">
        <v>2693</v>
      </c>
      <c r="L211" s="21"/>
      <c r="M211" s="21"/>
      <c r="N211" s="21"/>
      <c r="O211" s="8"/>
    </row>
    <row r="212" spans="1:15" x14ac:dyDescent="0.25">
      <c r="A212" s="9"/>
      <c r="B212" s="27" t="s">
        <v>2619</v>
      </c>
      <c r="C212" s="147" t="s">
        <v>2689</v>
      </c>
      <c r="D212" s="21"/>
      <c r="G212" s="27" t="s">
        <v>2621</v>
      </c>
      <c r="H212" s="148" t="s">
        <v>2691</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5" fitToWidth="0" fitToHeight="0" orientation="landscape" r:id="rId1"/>
  <rowBreaks count="3" manualBreakCount="3">
    <brk id="66" max="21" man="1"/>
    <brk id="107" max="16383" man="1"/>
    <brk id="186" max="21" man="1"/>
  </row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HOGAR INFANTIL</cp:lastModifiedBy>
  <cp:lastPrinted>2020-12-28T21:25:54Z</cp:lastPrinted>
  <dcterms:created xsi:type="dcterms:W3CDTF">2020-10-14T21:57:42Z</dcterms:created>
  <dcterms:modified xsi:type="dcterms:W3CDTF">2020-12-28T21:36:07Z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