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I ARAUCARIAS\Desktop\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<sst xmlns="http://schemas.openxmlformats.org/spreadsheetml/2006/main" count="3107" uniqueCount="2701">
  <si>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</si>
  <si>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</si>
  <si>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</si>
  <si>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</si>
  <si>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</si>
  <si>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</si>
  <si>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</si>
  <si>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</si>
  <si>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</si>
  <si>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</si>
  <si>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</si>
  <si>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</si>
  <si>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</si>
  <si>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</si>
  <si>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</si>
  <si>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</si>
  <si>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</si>
  <si>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</si>
  <si>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</si>
  <si>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</si>
  <si>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</si>
  <si>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</si>
  <si>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</si>
  <si>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</si>
  <si>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</si>
  <si>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</si>
  <si>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</si>
  <si>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</si>
  <si>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</si>
  <si>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</si>
  <si>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</si>
  <si>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</si>
  <si>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</si>
  <si>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</si>
  <si>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</si>
  <si>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</si>
  <si>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</si>
  <si>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</si>
  <si>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</si>
  <si>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</si>
  <si>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</si>
  <si>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</si>
  <si>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</si>
  <si>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</si>
  <si>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</si>
  <si>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</si>
  <si>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</si>
  <si>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</si>
  <si>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</si>
  <si>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</si>
  <si>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</si>
  <si>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</si>
  <si>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</si>
  <si>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</si>
  <si>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</si>
  <si>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</si>
  <si>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</si>
  <si>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</si>
  <si>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</si>
  <si>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</si>
  <si>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</si>
  <si>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</si>
  <si>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</si>
  <si>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</si>
  <si>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</si>
  <si>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</si>
  <si>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</si>
  <si>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</si>
  <si>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</si>
  <si>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</si>
  <si>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</si>
  <si>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</si>
  <si>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</si>
  <si>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</si>
  <si>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</si>
  <si>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</si>
  <si>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</si>
  <si>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</si>
  <si>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</si>
  <si>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</si>
  <si>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</si>
  <si>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</si>
  <si>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</si>
  <si>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</si>
  <si>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</si>
  <si>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</si>
  <si>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</si>
  <si>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</si>
  <si>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</si>
  <si>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</si>
  <si>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</si>
  <si>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</si>
  <si>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</si>
  <si>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</si>
  <si>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</si>
  <si>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</si>
  <si>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</si>
  <si>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</si>
  <si>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</si>
  <si>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</si>
  <si>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</si>
  <si>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</si>
  <si>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</si>
  <si>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</si>
  <si>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</si>
  <si>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</si>
  <si>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</si>
  <si>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</si>
  <si>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</si>
  <si>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</si>
  <si>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</si>
  <si>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</si>
  <si>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</si>
  <si>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</si>
  <si>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</si>
  <si>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</si>
  <si>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</si>
  <si>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</si>
  <si>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</si>
  <si>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</si>
  <si>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</si>
  <si>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</si>
  <si>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</si>
  <si>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</si>
  <si>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</si>
  <si>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</si>
  <si>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</si>
  <si>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</si>
  <si>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</si>
  <si>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</si>
  <si>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</si>
  <si>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</si>
  <si>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</si>
  <si>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</si>
  <si>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</si>
  <si>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</si>
  <si>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</si>
  <si>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</si>
  <si>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</si>
  <si>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</si>
  <si>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</si>
  <si>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</si>
  <si>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</si>
  <si>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</si>
  <si>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</si>
  <si>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</si>
  <si>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</si>
  <si>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</si>
  <si>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</si>
  <si>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</si>
  <si>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</si>
  <si>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</si>
  <si>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</si>
  <si>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</si>
  <si>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</si>
  <si>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</si>
  <si>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</si>
  <si>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</si>
  <si>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</si>
  <si>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</si>
  <si>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</si>
  <si>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</si>
  <si>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</si>
  <si>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</si>
  <si>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</si>
  <si>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</si>
  <si>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</si>
  <si>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</si>
  <si>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</si>
  <si>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</si>
  <si>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</si>
  <si>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</si>
  <si>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</si>
  <si>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</si>
  <si>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</si>
  <si>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</si>
  <si>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</si>
  <si>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</si>
  <si>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</si>
  <si>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</si>
  <si>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</si>
  <si>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</si>
  <si>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</si>
  <si>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</si>
  <si>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</si>
  <si>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</si>
  <si>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</si>
  <si>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</si>
  <si>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</si>
  <si>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</si>
  <si>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</si>
  <si>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</si>
  <si>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</si>
  <si>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</si>
  <si>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</si>
  <si>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</si>
  <si>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</si>
  <si>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</si>
  <si>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</si>
  <si>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</si>
  <si>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</si>
  <si>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</si>
  <si>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</si>
  <si>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</si>
  <si>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</si>
  <si>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</si>
  <si>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</si>
  <si>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</si>
  <si>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</si>
  <si>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</si>
  <si>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</si>
  <si>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</si>
  <si>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</si>
  <si>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</si>
  <si>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</si>
  <si>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</si>
  <si>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</si>
  <si>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</si>
  <si>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</si>
  <si>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</si>
  <si>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</si>
  <si>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</si>
  <si>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</si>
  <si>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</si>
  <si>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</si>
  <si>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</si>
  <si>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</si>
  <si>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</si>
  <si>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</si>
  <si>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</si>
  <si>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</si>
  <si>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</si>
  <si>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</si>
  <si>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</si>
  <si>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</si>
  <si>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</si>
  <si>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</si>
  <si>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</si>
  <si>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</si>
  <si>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</si>
  <si>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</si>
  <si>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</si>
  <si>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</si>
  <si>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</si>
  <si>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</si>
  <si>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</si>
  <si>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</si>
  <si>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</si>
  <si>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</si>
  <si>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</si>
  <si>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</si>
  <si>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</si>
  <si>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</si>
  <si>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</si>
  <si>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</si>
  <si>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</si>
  <si>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</si>
  <si>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</si>
  <si>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</si>
  <si>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</si>
  <si>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</si>
  <si>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</si>
  <si>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</si>
  <si>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</si>
  <si>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</si>
  <si>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</si>
  <si>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</si>
  <si>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</si>
  <si>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</si>
  <si>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</si>
  <si>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</si>
  <si>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</si>
  <si>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</si>
  <si>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</si>
  <si>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</si>
  <si>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</si>
  <si>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</si>
  <si>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</si>
  <si>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</si>
  <si>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</si>
  <si>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</si>
  <si>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</si>
  <si>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</si>
  <si>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</si>
  <si>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</si>
  <si>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</si>
  <si>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</si>
  <si>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</si>
  <si>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</si>
  <si>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</si>
  <si>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</si>
  <si>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</si>
  <si>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</si>
  <si>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</si>
  <si>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</si>
  <si>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</si>
  <si>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</si>
  <si>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</si>
  <si>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</si>
  <si>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</si>
  <si>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</si>
  <si>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</si>
  <si>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</si>
  <si>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</si>
  <si>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</si>
  <si>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</si>
  <si>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</si>
  <si>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</si>
  <si>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</si>
  <si>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</si>
  <si>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</si>
  <si>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</si>
  <si>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</si>
  <si>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</si>
  <si>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</si>
  <si>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</si>
  <si>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</si>
  <si>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</si>
  <si>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</si>
  <si>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</si>
  <si>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</si>
  <si>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</si>
  <si>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</si>
  <si>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</si>
  <si>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</si>
  <si>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</si>
  <si>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</si>
  <si>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</si>
  <si>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</si>
  <si>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</si>
  <si>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</si>
  <si>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</si>
  <si>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</si>
  <si>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</si>
  <si>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</si>
  <si>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</si>
  <si>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</si>
  <si>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</si>
  <si>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</si>
  <si>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</si>
  <si>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</si>
  <si>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</si>
  <si>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</si>
  <si>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</si>
  <si>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</si>
  <si>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</si>
  <si>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</si>
  <si>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</si>
  <si>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</si>
  <si>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</si>
  <si>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</si>
  <si>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</si>
  <si>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</si>
  <si>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</si>
  <si>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</si>
  <si>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</si>
  <si>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</si>
  <si>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</si>
  <si>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</si>
  <si>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</si>
  <si>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</si>
  <si>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</si>
  <si>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</si>
  <si>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</si>
  <si>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</si>
  <si>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</si>
  <si>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</si>
  <si>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</si>
  <si>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</si>
  <si>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</si>
  <si>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</si>
  <si>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</si>
  <si>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</si>
  <si>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</si>
  <si>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</si>
  <si>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</si>
  <si>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</si>
  <si>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</si>
  <si>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</si>
  <si>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</si>
  <si>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</si>
  <si>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</si>
  <si>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</si>
  <si>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</si>
  <si>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</si>
  <si>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</si>
  <si>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</si>
  <si>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</si>
  <si>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</si>
  <si>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</si>
  <si>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</si>
  <si>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</si>
  <si>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</si>
  <si>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</si>
  <si>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</si>
  <si>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</si>
  <si>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</si>
  <si>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</si>
  <si>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</si>
  <si>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</si>
  <si>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</si>
  <si>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</si>
  <si>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</si>
  <si>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</si>
  <si>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</si>
  <si>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</si>
  <si>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</si>
  <si>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</si>
  <si>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</si>
  <si>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</si>
  <si>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</si>
  <si>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</si>
  <si>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</si>
  <si>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</si>
  <si>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</si>
  <si>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</si>
  <si>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</si>
  <si>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</si>
  <si>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</si>
  <si>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</si>
  <si>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</si>
  <si>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</si>
  <si>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</si>
  <si>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</si>
  <si>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</si>
  <si>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</si>
  <si>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</si>
  <si>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</si>
  <si>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</si>
  <si>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</si>
  <si>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</si>
  <si>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</si>
  <si>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</si>
  <si>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</si>
  <si>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</si>
  <si>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</si>
  <si>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</si>
  <si>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</si>
  <si>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</si>
  <si>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</si>
  <si>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</si>
  <si>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</si>
  <si>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</si>
  <si>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</si>
  <si>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</si>
  <si>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</si>
  <si>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</si>
  <si>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</si>
  <si>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</si>
  <si>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</si>
  <si>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</si>
  <si>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</si>
  <si>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</si>
  <si>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</si>
  <si>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</si>
  <si>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</si>
  <si>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</si>
  <si>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</si>
  <si>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</si>
  <si>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</si>
  <si>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</si>
  <si>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</si>
  <si>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</si>
  <si>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</si>
  <si>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</si>
  <si>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</si>
  <si>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</si>
  <si>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</si>
  <si>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</si>
  <si>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</si>
  <si>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</si>
  <si>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</si>
  <si>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</si>
  <si>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</si>
  <si>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</si>
  <si>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</si>
  <si>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</si>
  <si>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</si>
  <si>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</si>
  <si>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</si>
  <si>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</si>
  <si>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</si>
  <si>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</si>
  <si>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</si>
  <si>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</si>
  <si>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</si>
  <si>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</si>
  <si>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</si>
  <si>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</si>
  <si>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</si>
  <si>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</si>
  <si>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</si>
  <si>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</si>
  <si>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</si>
  <si>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</si>
  <si>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</si>
  <si>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</si>
  <si>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</si>
  <si>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</si>
  <si>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</si>
  <si>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</si>
  <si>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</si>
  <si>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</si>
  <si>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</si>
  <si>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</si>
  <si>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</si>
  <si>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</si>
  <si>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</si>
  <si>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</si>
  <si>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</si>
  <si>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</si>
  <si>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</si>
  <si>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</si>
  <si>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</si>
  <si>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</si>
  <si>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</si>
  <si>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</si>
  <si>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</si>
  <si>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</si>
  <si>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</si>
  <si>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</si>
  <si>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</si>
  <si>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</si>
  <si>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</si>
  <si>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</si>
  <si>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</si>
  <si>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</si>
  <si>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</si>
  <si>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</si>
  <si>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</si>
  <si>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</si>
  <si>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</si>
  <si>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</si>
  <si>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</si>
  <si>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</si>
  <si>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</si>
  <si>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</si>
  <si>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</si>
  <si>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</si>
  <si>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</si>
  <si>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</si>
  <si>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</si>
  <si>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</si>
  <si>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</si>
  <si>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</si>
  <si>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</si>
  <si>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</si>
  <si>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</si>
  <si>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</si>
  <si>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</si>
  <si>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</si>
  <si>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</si>
  <si>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</si>
  <si>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</si>
  <si>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</si>
  <si>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</si>
  <si>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</si>
  <si>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</si>
  <si>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</si>
  <si>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</si>
  <si>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</si>
  <si>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</si>
  <si>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</si>
  <si>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</si>
  <si>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</si>
  <si>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</si>
  <si>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</si>
  <si>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</si>
  <si>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</si>
  <si>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</si>
  <si>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</si>
  <si>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</si>
  <si>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</si>
  <si>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</si>
  <si>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</si>
  <si>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</si>
  <si>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</si>
  <si>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</si>
  <si>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</si>
  <si>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</si>
  <si>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</si>
  <si>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</si>
  <si>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</si>
  <si>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</si>
  <si>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</si>
  <si>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</si>
  <si>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</si>
  <si>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</si>
  <si>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</si>
  <si>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</si>
  <si>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</si>
  <si>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</si>
  <si>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</si>
  <si>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</si>
  <si>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</si>
  <si>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</si>
  <si>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</si>
  <si>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</si>
  <si>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</si>
  <si>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</si>
  <si>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</si>
  <si>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</si>
  <si>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</si>
  <si>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</si>
  <si>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</si>
  <si>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</si>
  <si>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</si>
  <si>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</si>
  <si>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</si>
  <si>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</si>
  <si>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</si>
  <si>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</si>
  <si>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</si>
  <si>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</si>
  <si>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</si>
  <si>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</si>
  <si>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</si>
  <si>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</si>
  <si>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</si>
  <si>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</si>
  <si>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</si>
  <si>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</si>
  <si>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</si>
  <si>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</si>
  <si>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</si>
  <si>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</si>
  <si>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</si>
  <si>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</si>
  <si>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</si>
  <si>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</si>
  <si>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</si>
  <si>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</si>
  <si>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</si>
  <si>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</si>
  <si>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</si>
  <si>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</si>
  <si>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</si>
  <si>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</si>
  <si>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</si>
  <si>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</si>
  <si>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</si>
  <si>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</si>
  <si>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</si>
  <si>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</si>
  <si>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</si>
  <si>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</si>
  <si>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</si>
  <si>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</si>
  <si>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</si>
  <si>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</si>
  <si>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</si>
  <si>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</si>
  <si>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</si>
  <si>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</si>
  <si>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</si>
  <si>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</si>
  <si>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</si>
  <si>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</si>
  <si>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</si>
  <si>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</si>
  <si>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</si>
  <si>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</si>
  <si>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</si>
  <si>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</si>
  <si>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</si>
  <si>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</si>
  <si>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</si>
  <si>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</si>
  <si>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</si>
  <si>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</si>
  <si>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</si>
  <si>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</si>
  <si>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</si>
  <si>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</si>
  <si>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</si>
  <si>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</si>
  <si>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</si>
  <si>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</si>
  <si>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</si>
  <si>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</si>
  <si>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</si>
  <si>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</si>
  <si>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</si>
  <si>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</si>
  <si>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</si>
  <si>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</si>
  <si>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</si>
  <si>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</si>
  <si>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</si>
  <si>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</si>
  <si>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</si>
  <si>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</si>
  <si>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</si>
  <si>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</si>
  <si>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</si>
  <si>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</si>
  <si>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</si>
  <si>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</si>
  <si>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</si>
  <si>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</si>
  <si>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</si>
  <si>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</si>
  <si>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</si>
  <si>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</si>
  <si>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</si>
  <si>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</si>
  <si>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</si>
  <si>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</si>
  <si>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</si>
  <si>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</si>
  <si>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</si>
  <si>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</si>
  <si>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</si>
  <si>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</si>
  <si>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</si>
  <si>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</si>
  <si>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</si>
  <si>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</si>
  <si>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</si>
  <si>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</si>
  <si>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</si>
  <si>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</si>
  <si>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</si>
  <si>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</si>
  <si>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</si>
  <si>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</si>
  <si>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</si>
  <si>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</si>
  <si>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</si>
  <si>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</si>
  <si>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</si>
  <si>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</si>
  <si>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</si>
  <si>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</si>
  <si>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</si>
  <si>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</si>
  <si>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</si>
  <si>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</si>
  <si>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</si>
  <si>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</si>
  <si>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</si>
  <si>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</si>
  <si>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</si>
  <si>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</si>
  <si>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</si>
  <si>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</si>
  <si>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</si>
  <si>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</si>
  <si>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</si>
  <si>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</si>
  <si>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</si>
  <si>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</si>
  <si>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</si>
  <si>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</si>
  <si>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</si>
  <si>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</si>
  <si>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</si>
  <si>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</si>
  <si>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</si>
  <si>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</si>
  <si>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</si>
  <si>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</si>
  <si>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</si>
  <si>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</si>
  <si>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</si>
  <si>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</si>
  <si>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</si>
  <si>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</si>
  <si>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</si>
  <si>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</si>
  <si>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</si>
  <si>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</si>
  <si>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</si>
  <si>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</si>
  <si>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</si>
  <si>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</si>
  <si>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</si>
  <si>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</si>
  <si>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</si>
  <si>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</si>
  <si>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</si>
  <si>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</si>
  <si>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</si>
  <si>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</si>
  <si>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</si>
  <si>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</si>
  <si>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</si>
  <si>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</si>
  <si>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</si>
  <si>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</si>
  <si>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</si>
  <si>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</si>
  <si>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</si>
  <si>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</si>
  <si>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</si>
  <si>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</si>
  <si>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</si>
  <si>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</si>
  <si>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</si>
  <si>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</si>
  <si>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</si>
  <si>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</si>
  <si>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</si>
  <si>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</si>
  <si>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</si>
  <si>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</si>
  <si>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</si>
  <si>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</si>
  <si>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</si>
  <si>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</si>
  <si>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</si>
  <si>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</si>
  <si>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</si>
  <si>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</si>
  <si>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</si>
  <si>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</si>
  <si>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</si>
  <si>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</si>
  <si>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</si>
  <si>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</si>
  <si>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</si>
  <si>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</si>
  <si>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</si>
  <si>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</si>
  <si>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</si>
  <si>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</si>
  <si>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</si>
  <si>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</si>
  <si>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</si>
  <si>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</si>
  <si>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</si>
  <si>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</si>
  <si>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</si>
  <si>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</si>
  <si>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</si>
  <si>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</si>
  <si>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</si>
  <si>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</si>
  <si>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</si>
  <si>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</si>
  <si>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</si>
  <si>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</si>
  <si>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</si>
  <si>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</si>
  <si>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</si>
  <si>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</si>
  <si>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</si>
  <si>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</si>
  <si>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</si>
  <si>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</si>
  <si>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</si>
  <si>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</si>
  <si>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</si>
  <si>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</si>
  <si>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</si>
  <si>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</si>
  <si>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</si>
  <si>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</si>
  <si>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</si>
  <si>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</si>
  <si>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</si>
  <si>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</si>
  <si>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</si>
  <si>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</si>
  <si>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</si>
  <si>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</si>
  <si>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</si>
  <si>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</si>
  <si>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</si>
  <si>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</si>
  <si>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</si>
  <si>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</si>
  <si>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</si>
  <si>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</si>
  <si>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</si>
  <si>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</si>
  <si>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</si>
  <si>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</si>
  <si>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</si>
  <si>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</si>
  <si>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</si>
  <si>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</si>
  <si>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</si>
  <si>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</si>
  <si>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</si>
  <si>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</si>
  <si>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</si>
  <si>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</si>
  <si>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</si>
  <si>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</si>
  <si>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</si>
  <si>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</si>
  <si>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</si>
  <si>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</si>
  <si>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</si>
  <si>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</si>
  <si>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</si>
  <si>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</si>
  <si>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</si>
  <si>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</si>
  <si>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</si>
  <si>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</si>
  <si>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</si>
  <si>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</si>
  <si>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</si>
  <si>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</si>
  <si>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</si>
  <si>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</si>
  <si>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</si>
  <si>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</si>
  <si>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</si>
  <si>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</si>
  <si>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</si>
  <si>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</si>
  <si>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</si>
  <si>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</si>
  <si>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</si>
  <si>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</si>
  <si>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</si>
  <si>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</si>
  <si>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</si>
  <si>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</si>
  <si>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</si>
  <si>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</si>
  <si>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</si>
  <si>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</si>
  <si>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</si>
  <si>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</si>
  <si>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</si>
  <si>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</si>
  <si>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</si>
  <si>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</si>
  <si>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</si>
  <si>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</si>
  <si>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</si>
  <si>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</si>
  <si>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</si>
  <si>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</si>
  <si>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</si>
  <si>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</si>
  <si>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</si>
  <si>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</si>
  <si>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</si>
  <si>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</si>
  <si>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</si>
  <si>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</si>
  <si>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</si>
  <si>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</si>
  <si>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</si>
  <si>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</si>
  <si>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</si>
  <si>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</si>
  <si>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</si>
  <si>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</si>
  <si>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</si>
  <si>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</si>
  <si>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</si>
  <si>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</si>
  <si>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</si>
  <si>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</si>
  <si>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</si>
  <si>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</si>
  <si>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</si>
  <si>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</si>
  <si>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</si>
  <si>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</si>
  <si>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</si>
  <si>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</si>
  <si>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</si>
  <si>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</si>
  <si>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</si>
  <si>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</si>
  <si>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</si>
  <si>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</si>
  <si>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</si>
  <si>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</si>
  <si>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</si>
  <si>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</si>
  <si>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</si>
  <si>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</si>
  <si>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</si>
  <si>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</si>
  <si>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</si>
  <si>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</si>
  <si>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</si>
  <si>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</si>
  <si>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</si>
  <si>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</si>
  <si>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</si>
  <si>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</si>
  <si>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</si>
  <si>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</si>
  <si>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</si>
  <si>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</si>
  <si>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</si>
  <si>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</si>
  <si>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</si>
  <si>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</si>
  <si>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</si>
  <si>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</si>
  <si>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</si>
  <si>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</si>
  <si>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</si>
  <si>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</si>
  <si>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</si>
  <si>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</si>
  <si>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</si>
  <si>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</si>
  <si>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</si>
  <si>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</si>
  <si>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</si>
  <si>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</si>
  <si>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</si>
  <si>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</si>
  <si>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</si>
  <si>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</si>
  <si>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</si>
  <si>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</si>
  <si>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</si>
  <si>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</si>
  <si>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</si>
  <si>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</si>
  <si>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</si>
  <si>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</si>
  <si>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</si>
  <si>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</si>
  <si>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</si>
  <si>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</si>
  <si>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</si>
  <si>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</si>
  <si>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</si>
  <si>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</si>
  <si>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</si>
  <si>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</si>
  <si>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</si>
  <si>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</si>
  <si>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</si>
  <si>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</si>
  <si>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</si>
  <si>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</si>
  <si>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</si>
  <si>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</si>
  <si>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</si>
  <si>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</si>
  <si>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</si>
  <si>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</si>
  <si>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</si>
  <si>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</si>
  <si>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</si>
  <si>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</si>
  <si>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</si>
  <si>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</si>
  <si>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</si>
  <si>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</si>
  <si>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</si>
  <si>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</si>
  <si>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</si>
  <si>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</si>
  <si>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</si>
  <si>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</si>
  <si>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</si>
  <si>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</si>
  <si>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</si>
  <si>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</si>
  <si>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</si>
  <si>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</si>
  <si>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</si>
  <si>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</si>
  <si>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</si>
  <si>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</si>
  <si>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</si>
  <si>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</si>
  <si>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</si>
  <si>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</si>
  <si>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</si>
  <si>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</si>
  <si>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</si>
  <si>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</si>
  <si>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</si>
  <si>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</si>
  <si>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</si>
  <si>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</si>
  <si>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</si>
  <si>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</si>
  <si>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</si>
  <si>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</si>
  <si>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</si>
  <si>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</si>
  <si>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</si>
  <si>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</si>
  <si>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</si>
  <si>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</si>
  <si>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</si>
  <si>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</si>
  <si>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</si>
  <si>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</si>
  <si>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</si>
  <si>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</si>
  <si>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</si>
  <si>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</si>
  <si>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</si>
  <si>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</si>
  <si>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</si>
  <si>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</si>
  <si>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</si>
  <si>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</si>
  <si>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</si>
  <si>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</si>
  <si>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</si>
  <si>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</si>
  <si>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</si>
  <si>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</si>
  <si>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</si>
  <si>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</si>
  <si>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</si>
  <si>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</si>
  <si>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</si>
  <si>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</si>
  <si>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</si>
  <si>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</si>
  <si>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</si>
  <si>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</si>
  <si>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</si>
  <si>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</si>
  <si>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</si>
  <si>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</si>
  <si>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</si>
  <si>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</si>
  <si>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</si>
  <si>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</si>
  <si>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</si>
  <si>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</si>
  <si>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</si>
  <si>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</si>
  <si>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</si>
  <si>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</si>
  <si>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</si>
  <si>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</si>
  <si>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</si>
  <si>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</si>
  <si>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</si>
  <si>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</si>
  <si>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</si>
  <si>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</si>
  <si>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</si>
  <si>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</si>
  <si>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</si>
  <si>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</si>
  <si>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</si>
  <si>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</si>
  <si>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</si>
  <si>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</si>
  <si>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</si>
  <si>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</si>
  <si>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</si>
  <si>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</si>
  <si>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</si>
  <si>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</si>
  <si>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</si>
  <si>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</si>
  <si>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</si>
  <si>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</si>
  <si>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</si>
  <si>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</si>
  <si>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</si>
  <si>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</si>
  <si>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</si>
  <si>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</si>
  <si>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</si>
  <si>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</si>
  <si>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</si>
  <si>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</si>
  <si>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</si>
  <si>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</si>
  <si>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</si>
  <si>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</si>
  <si>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</si>
  <si>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</si>
  <si>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</si>
  <si>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</si>
  <si>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</si>
  <si>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</si>
  <si>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</si>
  <si>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</si>
  <si>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</si>
  <si>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</si>
  <si>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</si>
  <si>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</si>
  <si>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</si>
  <si>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</si>
  <si>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</si>
  <si>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</si>
  <si>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</si>
  <si>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</si>
  <si>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</si>
  <si>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</si>
  <si>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</si>
  <si>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</si>
  <si>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</si>
  <si>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</si>
  <si>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</si>
  <si>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</si>
  <si>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</si>
  <si>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</si>
  <si>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</si>
  <si>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</si>
  <si>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</si>
  <si>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</si>
  <si>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</si>
  <si>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</si>
  <si>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</si>
  <si>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</si>
  <si>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</si>
  <si>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</si>
  <si>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</si>
  <si>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</si>
  <si>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</si>
  <si>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</si>
  <si>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</si>
  <si>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</si>
  <si>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</si>
  <si>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</si>
  <si>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</si>
  <si>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</si>
  <si>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</si>
  <si>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</si>
  <si>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</si>
  <si>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</si>
  <si>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</si>
  <si>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</si>
  <si>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</si>
  <si>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</si>
  <si>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</si>
  <si>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</si>
  <si>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</si>
  <si>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</si>
  <si>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</si>
  <si>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</si>
  <si>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</si>
  <si>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</si>
  <si>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</si>
  <si>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</si>
  <si>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</si>
  <si>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</si>
  <si>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</si>
  <si>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</si>
  <si>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</si>
  <si>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</si>
  <si>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</si>
  <si>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</si>
  <si>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</si>
  <si>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</si>
  <si>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</si>
  <si>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</si>
  <si>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</si>
  <si>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</si>
  <si>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</si>
  <si>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</si>
  <si>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</si>
  <si>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</si>
  <si>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</si>
  <si>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</si>
  <si>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</si>
  <si>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</si>
  <si>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</si>
  <si>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</si>
  <si>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</si>
  <si>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</si>
  <si>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</si>
  <si>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</si>
  <si>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</si>
  <si>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</si>
  <si>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</si>
  <si>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</si>
  <si>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</si>
  <si>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</si>
  <si>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</si>
  <si>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</si>
  <si>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</si>
  <si>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</si>
  <si>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</si>
  <si>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</si>
  <si>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</si>
  <si>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</si>
  <si>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</si>
  <si>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</si>
  <si>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</si>
  <si>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</si>
  <si>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</si>
  <si>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</si>
  <si>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</si>
  <si>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</si>
  <si>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</si>
  <si>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</si>
  <si>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</si>
  <si>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</si>
  <si>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</si>
  <si>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</si>
  <si>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</si>
  <si>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</si>
  <si>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</si>
  <si>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</si>
  <si>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</si>
  <si>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</si>
  <si>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</si>
  <si>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</si>
  <si>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</si>
  <si>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</si>
  <si>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</si>
  <si>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</si>
  <si>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</si>
  <si>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</si>
  <si>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</si>
  <si>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</si>
  <si>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</si>
  <si>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</si>
  <si>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</si>
  <si>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</si>
  <si>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</si>
  <si>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</si>
  <si>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</si>
  <si>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</si>
  <si>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</si>
  <si>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</si>
  <si>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</si>
  <si>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</si>
  <si>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</si>
  <si>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</si>
  <si>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</si>
  <si>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</si>
  <si>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</si>
  <si>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</si>
  <si>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</si>
  <si>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</si>
  <si>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</si>
  <si>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</si>
  <si>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</si>
  <si>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</si>
  <si>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</si>
  <si>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</si>
  <si>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</si>
  <si>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</si>
  <si>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</si>
  <si>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</si>
  <si>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</si>
  <si>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</si>
  <si>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</si>
  <si>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</si>
  <si>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</si>
  <si>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</si>
  <si>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</si>
  <si>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</si>
  <si>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</si>
  <si>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</si>
  <si>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</si>
  <si>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</si>
  <si>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</si>
  <si>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</si>
  <si>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</si>
  <si>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</si>
  <si>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</si>
  <si>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</si>
  <si>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</si>
  <si>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</si>
  <si>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</si>
  <si>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</si>
  <si>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</si>
  <si>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</si>
  <si>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</si>
  <si>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</si>
  <si>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</si>
  <si>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</si>
  <si>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</si>
  <si>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</si>
  <si>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</si>
  <si>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</si>
  <si>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</si>
  <si>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</si>
  <si>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</si>
  <si>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</si>
  <si>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</si>
  <si>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</si>
  <si>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</si>
  <si>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</si>
  <si>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</si>
  <si>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</si>
  <si>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</si>
  <si>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</si>
  <si>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</si>
  <si>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</si>
  <si>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</si>
  <si>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</si>
  <si>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</si>
  <si>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</si>
  <si>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</si>
  <si>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</si>
  <si>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</si>
  <si>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</si>
  <si>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</si>
  <si>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</si>
  <si>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</si>
  <si>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</si>
  <si>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</si>
  <si>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</si>
  <si>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</si>
  <si>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</si>
  <si>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</si>
  <si>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</si>
  <si>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</si>
  <si>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</si>
  <si>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</si>
  <si>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</si>
  <si>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</si>
  <si>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</si>
  <si>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</si>
  <si>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</si>
  <si>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</si>
  <si>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</si>
  <si>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</si>
  <si>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</si>
  <si>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</si>
  <si>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</si>
  <si>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</si>
  <si>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</si>
  <si>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</si>
  <si>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</si>
  <si>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</si>
  <si>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</si>
  <si>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</si>
  <si>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</si>
  <si>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</si>
  <si>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</si>
  <si>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</si>
  <si>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</si>
  <si>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</si>
  <si>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</si>
  <si>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</si>
  <si>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</si>
  <si>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</si>
  <si>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</si>
  <si>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</si>
  <si>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</si>
  <si>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</si>
  <si>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</si>
  <si>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</si>
  <si>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</si>
  <si>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</si>
  <si>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</si>
  <si>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</si>
  <si>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</si>
  <si>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</si>
  <si>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</si>
  <si>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</si>
  <si>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</si>
  <si>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</si>
  <si>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</si>
  <si>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</si>
  <si>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</si>
  <si>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</si>
  <si>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</si>
  <si>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</si>
  <si>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</si>
  <si>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</si>
  <si>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</si>
  <si>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</si>
  <si>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</si>
  <si>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</si>
  <si>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</si>
  <si>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</si>
  <si>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</si>
  <si>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</si>
  <si>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</si>
  <si>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</si>
  <si>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</si>
  <si>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</si>
  <si>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</si>
  <si>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</si>
  <si>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</si>
  <si>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</si>
  <si>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</si>
  <si>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</si>
  <si>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</si>
  <si>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</si>
  <si>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</si>
  <si>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</si>
  <si>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</si>
  <si>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</si>
  <si>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</si>
  <si>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</si>
  <si>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</si>
  <si>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</si>
  <si>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</si>
  <si>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</si>
  <si>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</si>
  <si>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</si>
  <si>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</si>
  <si>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</si>
  <si>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</si>
  <si>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</si>
  <si>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</si>
  <si>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</si>
  <si>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</si>
  <si>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</si>
  <si>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</si>
  <si>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</si>
  <si>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</si>
  <si>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</si>
  <si>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</si>
  <si>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</si>
  <si>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</si>
  <si>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</si>
  <si>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</si>
  <si>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</si>
  <si>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</si>
  <si>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</si>
  <si>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</si>
  <si>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</si>
  <si>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</si>
  <si>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</si>
  <si>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</si>
  <si>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</si>
  <si>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</si>
  <si>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</si>
  <si>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</si>
  <si>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</si>
  <si>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</si>
  <si>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</si>
  <si>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</si>
  <si>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</si>
  <si>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</si>
  <si>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</si>
  <si>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</si>
  <si>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</si>
  <si>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</si>
  <si>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</si>
  <si>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</si>
  <si>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</si>
  <si>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</si>
  <si>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</si>
  <si>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</si>
  <si>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</si>
  <si>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</si>
  <si>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</si>
  <si>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</si>
  <si>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</si>
  <si>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</si>
  <si>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</si>
  <si>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</si>
  <si>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</si>
  <si>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</si>
  <si>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</si>
  <si>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</si>
  <si>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</si>
  <si>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</si>
  <si>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</si>
  <si>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</si>
  <si>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</si>
  <si>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</si>
  <si>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</si>
  <si>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</si>
  <si>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</si>
  <si>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</si>
  <si>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</si>
  <si>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</si>
  <si>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</si>
  <si>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</si>
  <si>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</si>
  <si>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</si>
  <si>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</si>
  <si>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</si>
  <si>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</si>
  <si>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</si>
  <si>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</si>
  <si>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</si>
  <si>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</si>
  <si>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</si>
  <si>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</si>
  <si>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</si>
  <si>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</si>
  <si>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</si>
  <si>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</si>
  <si>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</si>
  <si>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</si>
  <si>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</si>
  <si>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</si>
  <si>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</si>
  <si>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</si>
  <si>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</si>
  <si>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</si>
  <si>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</si>
  <si>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</si>
  <si>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</si>
  <si>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</si>
  <si>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</si>
  <si>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</si>
  <si>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</si>
  <si>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</si>
  <si>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</si>
  <si>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</si>
  <si>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</si>
  <si>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</si>
  <si>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</si>
  <si>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</si>
  <si>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</si>
  <si>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</si>
  <si>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</si>
  <si>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</si>
  <si>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</si>
  <si>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</si>
  <si>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</si>
  <si>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</si>
  <si>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</si>
  <si>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</si>
  <si>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</si>
  <si>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</si>
  <si>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</si>
  <si>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</si>
  <si>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</si>
  <si>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</si>
  <si>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</si>
  <si>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</si>
  <si>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</si>
  <si>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</si>
  <si>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</si>
  <si>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</si>
  <si>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</si>
  <si>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</si>
  <si>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</si>
  <si>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</si>
  <si>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</si>
  <si>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</si>
  <si>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</si>
  <si>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</si>
  <si>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</si>
  <si>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</si>
  <si>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</si>
  <si>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</si>
  <si>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</si>
  <si>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</si>
  <si>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</si>
  <si>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</si>
  <si>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</si>
  <si>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</si>
  <si>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</si>
  <si>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</si>
  <si>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</si>
  <si>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</si>
  <si>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</si>
  <si>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</si>
  <si>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</si>
  <si>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</si>
  <si>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</si>
  <si>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</si>
  <si>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</si>
  <si>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</si>
  <si>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</si>
  <si>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</si>
  <si>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</si>
  <si>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</si>
  <si>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</si>
  <si>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</si>
  <si>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</si>
  <si>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</si>
  <si>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</si>
  <si>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</si>
  <si>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</si>
  <si>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</si>
  <si>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</si>
  <si>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</si>
  <si>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</si>
  <si>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</si>
  <si>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</si>
  <si>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</si>
  <si>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</si>
  <si>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</si>
  <si>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</si>
  <si>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</si>
  <si>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</si>
  <si>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</si>
  <si>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</si>
  <si>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</si>
  <si>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</si>
  <si>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</si>
  <si>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</si>
  <si>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</si>
  <si>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</si>
  <si>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</si>
  <si>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</si>
  <si>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</si>
  <si>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</si>
  <si>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</si>
  <si>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</si>
  <si>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</si>
  <si>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</si>
  <si>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</si>
  <si>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</si>
  <si>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</si>
  <si>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</si>
  <si>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</si>
  <si>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</si>
  <si>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</si>
  <si>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</si>
  <si>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</si>
  <si>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</si>
  <si>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</si>
  <si>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</si>
  <si>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</si>
  <si>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</si>
  <si>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</si>
  <si>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</si>
  <si>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</si>
  <si>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</si>
  <si>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</si>
  <si>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</si>
  <si>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</si>
  <si>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</si>
  <si>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</si>
  <si>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</si>
  <si>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</si>
  <si>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</si>
  <si>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</si>
  <si>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</si>
  <si>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</si>
  <si>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</si>
  <si>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</si>
  <si>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</si>
  <si>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</si>
  <si>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</si>
  <si>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</si>
  <si>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</si>
  <si>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</si>
  <si>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</si>
  <si>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</si>
  <si>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</si>
  <si>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</si>
  <si>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</si>
  <si>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</si>
  <si>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</si>
  <si>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</si>
  <si>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</si>
  <si>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</si>
  <si>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</si>
  <si>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</si>
  <si>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</si>
  <si>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</si>
  <si>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</si>
  <si>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</si>
  <si>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</si>
  <si>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</si>
  <si>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</si>
  <si>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</si>
  <si>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</si>
  <si>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</si>
  <si>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</si>
  <si>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</si>
  <si>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</si>
  <si>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</si>
  <si>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</si>
  <si>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</si>
  <si>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</si>
  <si>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</si>
  <si>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</si>
  <si>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</si>
  <si>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</si>
  <si>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</si>
  <si>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</si>
  <si>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</si>
  <si>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</si>
  <si>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</si>
  <si>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</si>
  <si>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</si>
  <si>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</si>
  <si>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</si>
  <si>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</si>
  <si>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</si>
  <si>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</si>
  <si>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</si>
  <si>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</si>
  <si>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</si>
  <si>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</si>
  <si>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</si>
  <si>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</si>
  <si>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</si>
  <si>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</si>
  <si>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</si>
  <si>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</si>
  <si>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</si>
  <si>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</si>
  <si>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</si>
  <si>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</si>
  <si>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</si>
  <si>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</si>
  <si>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</si>
  <si>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</si>
  <si>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</si>
  <si>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</si>
  <si>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</si>
  <si>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</si>
  <si>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</si>
  <si>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</si>
  <si>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</si>
  <si>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</si>
  <si>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</si>
  <si>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</si>
  <si>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</si>
  <si>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</si>
  <si>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</si>
  <si>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</si>
  <si>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</si>
  <si>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</si>
  <si>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</si>
  <si>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</si>
  <si>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</si>
  <si>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</si>
  <si>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</si>
  <si>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</si>
  <si>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</si>
  <si>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</si>
  <si>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</si>
  <si>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</si>
  <si>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</si>
  <si>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</si>
  <si>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</si>
  <si>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</si>
  <si>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</si>
  <si>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</si>
  <si>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</si>
  <si>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</si>
  <si>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</si>
  <si>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</si>
  <si>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</si>
  <si>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</si>
  <si>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</si>
  <si>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</si>
  <si>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</si>
  <si>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</si>
  <si>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</si>
  <si>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</si>
  <si>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</si>
  <si>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</si>
  <si>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</si>
  <si>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</si>
  <si>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</si>
  <si>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</si>
  <si>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</si>
  <si>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</si>
  <si>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</si>
  <si>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</si>
  <si>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</si>
  <si>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</si>
  <si>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</si>
  <si>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</si>
  <si>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</si>
  <si>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</si>
  <si>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</si>
  <si>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</si>
  <si>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</si>
  <si>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</si>
  <si>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</si>
  <si>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</si>
  <si>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</si>
  <si>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</si>
  <si>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</si>
  <si>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</si>
  <si>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</si>
  <si>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</si>
  <si>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</si>
  <si>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</si>
  <si>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</si>
  <si>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</si>
  <si>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</si>
  <si>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</si>
  <si>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</si>
  <si>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</si>
  <si>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</si>
  <si>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</si>
  <si>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</si>
  <si>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</si>
  <si>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</si>
  <si>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</si>
  <si>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</si>
  <si>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</si>
  <si>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</si>
  <si>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</si>
  <si>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</si>
  <si>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</si>
  <si>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</si>
  <si>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</si>
  <si>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</si>
  <si>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</si>
  <si>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</si>
  <si>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</si>
  <si>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</si>
  <si>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</si>
  <si>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</si>
  <si>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</si>
  <si>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</si>
  <si>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</si>
  <si>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</si>
  <si>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</si>
  <si>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</si>
  <si>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</si>
  <si>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</si>
  <si>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</si>
  <si>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</si>
  <si>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</si>
  <si>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</si>
  <si>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</si>
  <si>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</si>
  <si>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</si>
  <si>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</si>
  <si>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</si>
  <si>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</si>
  <si>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</si>
  <si>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</si>
  <si>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</si>
  <si>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</si>
  <si>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</si>
  <si>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</si>
  <si>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</si>
  <si>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</si>
  <si>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</si>
  <si>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</si>
  <si>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</si>
  <si>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</si>
  <si>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</si>
  <si>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</si>
  <si>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</si>
  <si>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</si>
  <si>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</si>
  <si>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</si>
  <si>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</si>
  <si>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</si>
  <si>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</si>
  <si>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</si>
  <si>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</si>
  <si>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</si>
  <si>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</si>
  <si>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</si>
  <si>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</si>
  <si>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</si>
  <si>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</si>
  <si>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</si>
  <si>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</si>
  <si>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</si>
  <si>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</si>
  <si>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</si>
  <si>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</si>
  <si>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</si>
  <si>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</si>
  <si>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</si>
  <si>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</si>
  <si>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</si>
  <si>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</si>
  <si>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</si>
  <si>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</si>
  <si>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</si>
  <si>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</si>
  <si>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</si>
  <si>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</si>
  <si>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</si>
  <si>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</si>
  <si>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</si>
  <si>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</si>
  <si>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</si>
  <si>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</si>
  <si>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</si>
  <si>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</si>
  <si>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</si>
  <si>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</si>
  <si>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</si>
  <si>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</si>
  <si>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</si>
  <si>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</si>
  <si>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</si>
  <si>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</si>
  <si>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</si>
  <si>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</si>
  <si>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</si>
  <si>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</si>
  <si>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</si>
  <si>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</si>
  <si>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</si>
  <si>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</si>
  <si>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</si>
  <si>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</si>
  <si>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</si>
  <si>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</si>
  <si>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</si>
  <si>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</si>
  <si>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</si>
  <si>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</si>
  <si>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</si>
  <si>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</si>
  <si>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</si>
  <si>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</si>
  <si>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</si>
  <si>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</si>
  <si>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</si>
  <si>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</si>
  <si>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</si>
  <si>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</si>
  <si>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</si>
  <si>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</si>
  <si>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</si>
  <si>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</si>
  <si>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</si>
  <si>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</si>
  <si>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</si>
  <si>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</si>
  <si>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</si>
  <si>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</si>
  <si>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</si>
  <si>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</si>
  <si>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</si>
  <si>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</si>
  <si>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</si>
  <si>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</si>
  <si>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</si>
  <si>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</si>
  <si>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</si>
  <si>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</si>
  <si>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</si>
  <si>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</si>
  <si>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</si>
  <si>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</si>
  <si>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</si>
  <si>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</si>
  <si>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</si>
  <si>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</si>
  <si>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</si>
  <si>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</si>
  <si>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</si>
  <si>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</si>
  <si>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</si>
  <si>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</si>
  <si>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</si>
  <si>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</si>
  <si>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</si>
  <si>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</si>
  <si>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</si>
  <si>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</si>
  <si>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</si>
  <si>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</si>
  <si>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</si>
  <si>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</si>
  <si>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</si>
  <si>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</si>
  <si>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</si>
  <si>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</si>
  <si>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</si>
  <si>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</si>
  <si>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</si>
  <si>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</si>
  <si>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</si>
  <si>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</si>
  <si>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</si>
  <si>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</si>
  <si>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</si>
  <si>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</si>
  <si>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</si>
  <si>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</si>
  <si>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</si>
  <si>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</si>
  <si>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</si>
  <si>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</si>
  <si>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</si>
  <si>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</si>
  <si>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</si>
  <si>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</si>
  <si>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</si>
  <si>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</si>
  <si>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</si>
  <si>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</si>
  <si>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</si>
  <si>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</si>
  <si>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</si>
  <si>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</si>
  <si>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</si>
  <si>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</si>
  <si>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</si>
  <si>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</si>
  <si>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</si>
  <si>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</si>
  <si>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</si>
  <si>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</si>
  <si>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</si>
  <si>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</si>
  <si>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</si>
  <si>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</si>
  <si>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</si>
  <si>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</si>
  <si>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</si>
  <si>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</si>
  <si>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</si>
  <si>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</si>
  <si>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</si>
  <si>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</si>
  <si>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</si>
  <si>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</si>
  <si>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</si>
  <si>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</si>
  <si>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</si>
  <si>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</si>
  <si>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</si>
  <si>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</si>
  <si>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</si>
  <si>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</si>
  <si>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</si>
  <si>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</si>
  <si>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</si>
  <si>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</si>
  <si>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</si>
  <si>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</si>
  <si>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</si>
  <si>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</si>
  <si>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</si>
  <si>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</si>
  <si>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</si>
  <si>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</si>
  <si>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</si>
  <si>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</si>
  <si>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</si>
  <si>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</si>
  <si>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</si>
  <si>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</si>
  <si>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</si>
  <si>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</si>
  <si>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</si>
  <si>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</si>
  <si>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</si>
  <si>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</si>
  <si>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</si>
  <si>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</si>
  <si>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</si>
  <si>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</si>
  <si>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</si>
  <si>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</si>
  <si>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</si>
  <si>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</si>
  <si>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</si>
  <si>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</si>
  <si>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</si>
  <si>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</si>
  <si>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</si>
  <si>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</si>
  <si>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</si>
  <si>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</si>
  <si>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</si>
  <si>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</si>
  <si>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</si>
  <si>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</si>
  <si>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</si>
  <si>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</si>
  <si>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</si>
  <si>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</si>
  <si>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</si>
  <si>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</si>
  <si>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</si>
  <si>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</si>
  <si>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</si>
  <si>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</si>
  <si>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</si>
  <si>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</si>
  <si>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</si>
  <si>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</si>
  <si>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</si>
  <si>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</si>
  <si>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</si>
  <si>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</si>
  <si>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</si>
  <si>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</si>
  <si>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</si>
  <si>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</si>
  <si>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</si>
  <si>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</si>
  <si>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</si>
  <si>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</si>
  <si>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</si>
  <si>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</si>
  <si>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</si>
  <si>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</si>
  <si>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</si>
  <si>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</si>
  <si>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</si>
  <si>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</si>
  <si>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</si>
  <si>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</si>
  <si>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</si>
  <si>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</si>
  <si>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</si>
  <si>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</si>
  <si>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</si>
  <si>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</si>
  <si>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</si>
  <si>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</si>
  <si>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</si>
  <si>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</si>
  <si>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</si>
  <si>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</si>
  <si>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</si>
  <si>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</si>
  <si>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</si>
  <si>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</si>
  <si>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</si>
  <si>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</si>
  <si>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</si>
  <si>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</si>
  <si>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</si>
  <si>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</si>
  <si>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</si>
  <si>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</si>
  <si>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</si>
  <si>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</si>
  <si>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</si>
  <si>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</si>
  <si>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</si>
  <si>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</si>
  <si>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</si>
  <si>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</si>
  <si>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</si>
  <si>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</si>
  <si>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</si>
  <si>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</si>
  <si>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</si>
  <si>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</si>
  <si>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</si>
  <si>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</si>
  <si>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</si>
  <si>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</si>
  <si>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</si>
  <si>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</si>
  <si>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</si>
  <si>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</si>
  <si>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</si>
  <si>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</si>
  <si>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</si>
  <si>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</si>
  <si>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</si>
  <si>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</si>
  <si>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</si>
  <si>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</si>
  <si>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</si>
  <si>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</si>
  <si>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</si>
  <si>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</si>
  <si>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</si>
  <si>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</si>
  <si>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</si>
  <si>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</si>
  <si>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</si>
  <si>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</si>
  <si>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</si>
  <si>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</si>
  <si>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</si>
  <si>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</si>
  <si>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</si>
  <si>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</si>
  <si>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</si>
  <si>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</si>
  <si>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</si>
  <si>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</si>
  <si>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</si>
  <si>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</si>
  <si>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</si>
  <si>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</si>
  <si>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</si>
  <si>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</si>
  <si>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</si>
  <si>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</si>
  <si>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</si>
  <si>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</si>
  <si>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</si>
  <si>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</si>
  <si>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</si>
  <si>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</si>
  <si>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</si>
  <si>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</si>
  <si>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</si>
  <si>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</si>
  <si>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</si>
  <si>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</si>
  <si>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</si>
  <si>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</si>
  <si>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</si>
  <si>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</si>
  <si>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</si>
  <si>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</si>
  <si>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</si>
  <si>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</si>
  <si>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</si>
  <si>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</si>
  <si>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</si>
  <si>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</si>
  <si>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</si>
  <si>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</si>
  <si>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</si>
  <si>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</si>
  <si>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</si>
  <si>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</si>
  <si>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</si>
  <si>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</si>
  <si>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</si>
  <si>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</si>
  <si>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</si>
  <si>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</si>
  <si>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</si>
  <si>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</si>
  <si>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</si>
  <si>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</si>
  <si>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</si>
  <si>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</si>
  <si>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</si>
  <si>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</si>
  <si>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</si>
  <si>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</si>
  <si>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</si>
  <si>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</si>
  <si>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</si>
  <si>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</si>
  <si>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</si>
  <si>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</si>
  <si>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</si>
  <si>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</si>
  <si>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</si>
  <si>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</si>
  <si>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</si>
  <si>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</si>
  <si>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</si>
  <si>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</si>
  <si>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</si>
  <si>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</si>
  <si>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</si>
  <si>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</si>
  <si>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</si>
  <si>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</si>
  <si>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</si>
  <si>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</si>
  <si>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</si>
  <si>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</si>
  <si>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</si>
  <si>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</si>
  <si>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</si>
  <si>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</si>
  <si>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</si>
  <si>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</si>
  <si>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</si>
  <si>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</si>
  <si>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</si>
  <si>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</si>
  <si>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</si>
  <si>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</si>
  <si>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</si>
  <si>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</si>
  <si>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</si>
  <si>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</si>
  <si>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</si>
  <si>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</si>
  <si>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</si>
  <si>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</si>
  <si>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</si>
  <si>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</si>
  <si>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</si>
  <si>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</si>
  <si>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</si>
  <si>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</si>
  <si>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</si>
  <si>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</si>
  <si>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</si>
  <si>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</si>
  <si>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</si>
  <si>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</si>
  <si>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</si>
  <si>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</si>
  <si>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</si>
  <si>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</si>
  <si>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</si>
  <si>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</si>
  <si>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</si>
  <si>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</si>
  <si>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</si>
  <si>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</si>
  <si>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</si>
  <si>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</si>
  <si>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</si>
  <si>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</si>
  <si>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</si>
  <si>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</si>
  <si>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</si>
  <si>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</si>
  <si>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</si>
  <si>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</si>
  <si>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</si>
  <si>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</si>
  <si>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</si>
  <si>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</si>
  <si>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</si>
  <si>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</si>
  <si>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</si>
  <si>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</si>
  <si>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</si>
  <si>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</si>
  <si>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</si>
  <si>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</si>
  <si>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</si>
  <si>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</si>
  <si>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</si>
  <si>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</si>
  <si>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</si>
  <si>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</si>
  <si>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</si>
  <si>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</si>
  <si>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</si>
  <si>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</si>
  <si>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</si>
  <si>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</si>
  <si>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</si>
  <si>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</si>
  <si>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</si>
  <si>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</si>
  <si>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</si>
  <si>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</si>
  <si>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</si>
  <si>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</si>
  <si>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</si>
  <si>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</si>
  <si>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</si>
  <si>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</si>
  <si>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</si>
  <si>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</si>
  <si>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</si>
  <si>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</si>
  <si>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</si>
  <si>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</si>
  <si>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</si>
  <si>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</si>
  <si>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</si>
  <si>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</si>
  <si>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</si>
  <si>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</si>
  <si>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</si>
  <si>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</si>
  <si>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</si>
  <si>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</si>
  <si>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</si>
  <si>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</si>
  <si>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</si>
  <si>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</si>
  <si>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</si>
  <si>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</si>
  <si>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</si>
  <si>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</si>
  <si>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</si>
  <si>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</si>
  <si>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</si>
  <si>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</si>
  <si>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</si>
  <si>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</si>
  <si>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</si>
  <si>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</si>
  <si>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</si>
  <si>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</si>
  <si>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</si>
  <si>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</si>
  <si>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</si>
  <si>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</si>
  <si>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</si>
  <si>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</si>
  <si>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</si>
  <si>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</si>
  <si>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</si>
  <si>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</si>
  <si>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</si>
  <si>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</si>
  <si>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</si>
  <si>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</si>
  <si>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</si>
  <si>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</si>
  <si>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</si>
  <si>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</si>
  <si>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</si>
  <si>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</si>
  <si>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</si>
  <si>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</si>
  <si>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</si>
  <si>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</si>
  <si>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</si>
  <si>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</si>
  <si>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</si>
  <si>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</si>
  <si>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</si>
  <si>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</si>
  <si>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</si>
  <si>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</si>
  <si>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</si>
  <si>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</si>
  <si>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</si>
  <si>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</si>
  <si>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</si>
  <si>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</si>
  <si>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</si>
  <si>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</si>
  <si>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</si>
  <si>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</si>
  <si>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</si>
  <si>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</si>
  <si>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</si>
  <si>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</si>
  <si>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</si>
  <si>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</si>
  <si>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</si>
  <si>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</si>
  <si>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</si>
  <si>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</si>
  <si>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</si>
  <si>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</si>
  <si>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</si>
  <si>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</si>
  <si>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</si>
  <si>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</si>
  <si>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</si>
  <si>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</si>
  <si>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</si>
  <si>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</si>
  <si>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</si>
  <si>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</si>
  <si>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</si>
  <si>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</si>
  <si>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</si>
  <si>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</si>
  <si>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</si>
  <si>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</si>
  <si>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</si>
  <si>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</si>
  <si>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</si>
  <si>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</si>
  <si>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</si>
  <si>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</si>
  <si>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</si>
  <si>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</si>
  <si>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</si>
  <si>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</si>
  <si>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</si>
  <si>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</si>
  <si>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</si>
  <si>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</si>
  <si>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</si>
  <si>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</si>
  <si>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</si>
  <si>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</si>
  <si>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</si>
  <si>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</si>
  <si>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</si>
  <si>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</si>
  <si>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</si>
  <si>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</si>
  <si>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</si>
  <si>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</si>
  <si>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</si>
  <si>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</si>
  <si>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</si>
  <si>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</si>
  <si>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</si>
  <si>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</si>
  <si>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</si>
  <si>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</si>
  <si>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</si>
  <si>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</si>
  <si>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</si>
  <si>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</si>
  <si>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</si>
  <si>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</si>
  <si>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</si>
  <si>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</si>
  <si>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</si>
  <si>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</si>
  <si>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</si>
  <si>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</si>
  <si>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</si>
  <si>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</si>
  <si>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</si>
  <si>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</si>
  <si>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</si>
  <si>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</si>
  <si>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</si>
  <si>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</si>
  <si>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</si>
  <si>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</si>
  <si>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</si>
  <si>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</si>
  <si>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</si>
  <si>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</si>
  <si>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</si>
  <si>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</si>
  <si>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</si>
  <si>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</si>
  <si>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</si>
  <si>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</si>
  <si>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</si>
  <si>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</si>
  <si>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</si>
  <si>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</si>
  <si>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</si>
  <si>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</si>
  <si>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</si>
  <si>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</si>
  <si>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</si>
  <si>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</si>
  <si>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</si>
  <si>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</si>
  <si>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</si>
  <si>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</si>
  <si>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</si>
  <si>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</si>
  <si>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</si>
  <si>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</si>
  <si>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</si>
  <si>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</si>
  <si>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</si>
  <si>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</si>
  <si>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</si>
  <si>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</si>
  <si>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</si>
  <si>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</si>
  <si>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</si>
  <si>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</si>
  <si>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</si>
  <si>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</si>
  <si>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</si>
  <si>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</si>
  <si>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</si>
  <si>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</si>
  <si>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</si>
  <si>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</si>
  <si>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</si>
  <si>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</si>
  <si>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</si>
  <si>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</si>
  <si>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</si>
  <si>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</si>
  <si>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</si>
  <si>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</si>
  <si>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</si>
  <si>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</si>
  <si>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</si>
  <si>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</si>
  <si>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</si>
  <si>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</si>
  <si>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</si>
  <si>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</si>
  <si>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</si>
  <si>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</si>
  <si>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</si>
  <si>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</si>
  <si>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</si>
  <si>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</si>
  <si>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</si>
  <si>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</si>
  <si>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</si>
  <si>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</si>
  <si>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</si>
  <si>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</si>
  <si>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</si>
  <si>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</si>
  <si>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</si>
  <si>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</si>
  <si>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</si>
  <si>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</si>
  <si>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</si>
  <si>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</si>
  <si>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</si>
  <si>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</si>
  <si>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</si>
  <si>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</si>
  <si>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</si>
  <si>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</si>
  <si>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2021-66-66000982020</t>
  </si>
  <si>
    <t>Instituto colombiano de Bienestar familiar ICBF</t>
  </si>
  <si>
    <t>66-26-2011-073</t>
  </si>
  <si>
    <t xml:space="preserve">Brindar atencion integral a a niños y niñas ente los seis meses y hasta menores de los cinco años de edad, con vulnerabilidad economica y social, proritariamente a quienes por razones de trabajo  de sus padres o adulto responsable de su cuidado permanecen solos temporalmente y a los hijos de familias en situacion de desplazamiento. </t>
  </si>
  <si>
    <t>66-26-2012-069</t>
  </si>
  <si>
    <t>66-26-2012-117</t>
  </si>
  <si>
    <t>66-26-2012-200</t>
  </si>
  <si>
    <t xml:space="preserve">Atender a la primera infanica en el marco de la estrategia "De cero a siempre ", de conformidad con las directrices, lineamientos y parametros establecidos por el ICBF , asi como regular las relaciones entre las partes derivadas de la entrega de aportes del ICBF al Contratista, para que este asuma con su personal y bajo exclusiva responsabilidad dicha atencion. </t>
  </si>
  <si>
    <t>66-26-2015-060</t>
  </si>
  <si>
    <t>66-26-2016-242</t>
  </si>
  <si>
    <t>Prestar el servicion de atencion y educacion inicial  y cuidado a niños y niñas menores de cinco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</si>
  <si>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66-26-2018-149</t>
  </si>
  <si>
    <t>66-26-2017-267</t>
  </si>
  <si>
    <t>66-26-2019-093</t>
  </si>
  <si>
    <t>66-26-2020-098</t>
  </si>
  <si>
    <t>Prestar el  servicio de educacion inicial en el marco de la atencion integral a niñas y niños menores de 5 años o hasta su ingreso al grado de transicion , de conformidad con el manual operativo de la modalidad y las directrices establecidad por el ICBf, en armonia con la politica de estado para el desarrollo integral de la primera infancia "De cero a siempre" en el servcicio hogares infantiles.</t>
  </si>
  <si>
    <t xml:space="preserve">Prestar el servicio de atencion integral a niños y niñas menores de cinco años o hasta su ingreso al grado de transicion ,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ele servicio hogares infantiles. </t>
  </si>
  <si>
    <t>Prestar el servicio de hogares infantiles -HI- de conformidad con el manual operativo de la modalidad institucional y las directrices  estblecidas por el ICBF, en armonia con la politica de estado para el desarrolllo integral de la primera infancia "De cero a siempre"</t>
  </si>
  <si>
    <t>PAOLA ANDREA ALZATE GONZALEZ</t>
  </si>
  <si>
    <t xml:space="preserve">PAOLA ANDREA ALZATE GONZALEZ </t>
  </si>
  <si>
    <t>CALLE 27 No 14-51 SAN VICENTE</t>
  </si>
  <si>
    <t>3152985945</t>
  </si>
  <si>
    <t xml:space="preserve">Prestar el servicio de educacion inicial en el marco de la atencion integral en hogares infantiles -HI-de conformidad con el manual operativo de la modalidad institucional , el linemaiento tecnico , para la atencion a la primera infancia y la directrices establecidad por el ICBF, en armonia con la politica de estado para el desarrollo integral de la primera infancia de cero a siempre. </t>
  </si>
  <si>
    <t>hiasantarosa@hotmail.es</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</si>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</sst>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1" zoomScaleNormal="100"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396</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891410219</v>
      </c>
      <c r="C20" s="5"/>
      <c r="D20" s="72"/>
      <c r="E20" s="5"/>
      <c r="F20" s="5"/>
      <c r="G20" s="5"/>
      <c r="H20" s="185"/>
      <c r="I20" s="148" t="s">
        <v>396</v>
      </c>
      <c r="J20" s="149" t="s">
        <v>885</v>
      </c>
      <c r="K20" s="150">
        <v>715152400</v>
      </c>
      <c r="L20" s="151">
        <v>44197</v>
      </c>
      <c r="M20" s="151">
        <v>44561</v>
      </c>
      <c r="N20" s="134">
        <f>+(M20-L20)/30</f>
        <v>12.133333333333333</v>
      </c>
      <c r="O20" s="137"/>
      <c r="U20" s="133"/>
      <c r="V20" s="104">
        <f ca="1">NOW()</f>
        <v>44193.466160185184</v>
      </c>
      <c r="W20" s="104">
        <f ca="1">NOW()</f>
        <v>44193.466160185184</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Y VECINOS DEL HOGAR INFANTIL CAIP ARAUCARIAS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2677</v>
      </c>
      <c r="C48" s="111" t="s">
        <v>31</v>
      </c>
      <c r="D48" s="109" t="s">
        <v>2678</v>
      </c>
      <c r="E48" s="144">
        <v>40571</v>
      </c>
      <c r="F48" s="144">
        <v>40879</v>
      </c>
      <c r="G48" s="159">
        <f>IF(AND(E48&lt;&gt;"",F48&lt;&gt;""),((F48-E48)/30),"")</f>
        <v>10.266666666666667</v>
      </c>
      <c r="H48" s="113" t="s">
        <v>2679</v>
      </c>
      <c r="I48" s="112" t="s">
        <v>396</v>
      </c>
      <c r="J48" s="112" t="s">
        <v>885</v>
      </c>
      <c r="K48" s="115">
        <v>192637189</v>
      </c>
      <c r="L48" s="114" t="s">
        <v>1148</v>
      </c>
      <c r="M48" s="116">
        <v>1</v>
      </c>
      <c r="N48" s="114" t="s">
        <v>27</v>
      </c>
      <c r="O48" s="114" t="s">
        <v>1148</v>
      </c>
      <c r="P48" s="77"/>
    </row>
    <row r="49" spans="1:16" s="6" customFormat="1" ht="24.75" customHeight="1" x14ac:dyDescent="0.25">
      <c r="A49" s="142">
        <v>2</v>
      </c>
      <c r="B49" s="121" t="s">
        <v>2677</v>
      </c>
      <c r="C49" s="111" t="s">
        <v>31</v>
      </c>
      <c r="D49" s="109" t="s">
        <v>2680</v>
      </c>
      <c r="E49" s="144">
        <v>40934</v>
      </c>
      <c r="F49" s="144">
        <v>41090</v>
      </c>
      <c r="G49" s="159">
        <f t="shared" ref="G49:G50" si="2">IF(AND(E49&lt;&gt;"",F49&lt;&gt;""),((F49-E49)/30),"")</f>
        <v>5.2</v>
      </c>
      <c r="H49" s="121" t="s">
        <v>2679</v>
      </c>
      <c r="I49" s="112" t="s">
        <v>396</v>
      </c>
      <c r="J49" s="112" t="s">
        <v>885</v>
      </c>
      <c r="K49" s="115">
        <v>112170367</v>
      </c>
      <c r="L49" s="114" t="s">
        <v>1148</v>
      </c>
      <c r="M49" s="116">
        <v>1</v>
      </c>
      <c r="N49" s="114" t="s">
        <v>27</v>
      </c>
      <c r="O49" s="114" t="s">
        <v>26</v>
      </c>
      <c r="P49" s="77"/>
    </row>
    <row r="50" spans="1:16" s="6" customFormat="1" ht="24.75" customHeight="1" x14ac:dyDescent="0.25">
      <c r="A50" s="142">
        <v>3</v>
      </c>
      <c r="B50" s="121" t="s">
        <v>2677</v>
      </c>
      <c r="C50" s="111" t="s">
        <v>31</v>
      </c>
      <c r="D50" s="109" t="s">
        <v>2681</v>
      </c>
      <c r="E50" s="144">
        <v>41093</v>
      </c>
      <c r="F50" s="144">
        <v>41274</v>
      </c>
      <c r="G50" s="159">
        <f t="shared" si="2"/>
        <v>6.0333333333333332</v>
      </c>
      <c r="H50" s="121" t="s">
        <v>2679</v>
      </c>
      <c r="I50" s="112" t="s">
        <v>396</v>
      </c>
      <c r="J50" s="112" t="s">
        <v>885</v>
      </c>
      <c r="K50" s="115">
        <v>115662978</v>
      </c>
      <c r="L50" s="114" t="s">
        <v>1148</v>
      </c>
      <c r="M50" s="116">
        <v>1</v>
      </c>
      <c r="N50" s="114" t="s">
        <v>27</v>
      </c>
      <c r="O50" s="114" t="s">
        <v>26</v>
      </c>
      <c r="P50" s="77"/>
    </row>
    <row r="51" spans="1:16" s="6" customFormat="1" ht="24.75" customHeight="1" outlineLevel="1" x14ac:dyDescent="0.25">
      <c r="A51" s="142">
        <v>4</v>
      </c>
      <c r="B51" s="121" t="s">
        <v>2677</v>
      </c>
      <c r="C51" s="111" t="s">
        <v>31</v>
      </c>
      <c r="D51" s="109" t="s">
        <v>2682</v>
      </c>
      <c r="E51" s="144">
        <v>41257</v>
      </c>
      <c r="F51" s="144">
        <v>41988</v>
      </c>
      <c r="G51" s="159">
        <f t="shared" ref="G51:G107" si="3">IF(AND(E51&lt;&gt;"",F51&lt;&gt;""),((F51-E51)/30),"")</f>
        <v>24.366666666666667</v>
      </c>
      <c r="H51" s="113" t="s">
        <v>2683</v>
      </c>
      <c r="I51" s="112" t="s">
        <v>396</v>
      </c>
      <c r="J51" s="112" t="s">
        <v>885</v>
      </c>
      <c r="K51" s="115">
        <v>618762519</v>
      </c>
      <c r="L51" s="114" t="s">
        <v>1148</v>
      </c>
      <c r="M51" s="116">
        <v>1</v>
      </c>
      <c r="N51" s="114" t="s">
        <v>27</v>
      </c>
      <c r="O51" s="114" t="s">
        <v>26</v>
      </c>
      <c r="P51" s="77"/>
    </row>
    <row r="52" spans="1:16" s="7" customFormat="1" ht="24.75" customHeight="1" outlineLevel="1" x14ac:dyDescent="0.25">
      <c r="A52" s="143">
        <v>5</v>
      </c>
      <c r="B52" s="121" t="s">
        <v>2677</v>
      </c>
      <c r="C52" s="111" t="s">
        <v>31</v>
      </c>
      <c r="D52" s="109" t="s">
        <v>2684</v>
      </c>
      <c r="E52" s="144">
        <v>42031</v>
      </c>
      <c r="F52" s="144">
        <v>42369</v>
      </c>
      <c r="G52" s="159">
        <f t="shared" si="3"/>
        <v>11.266666666666667</v>
      </c>
      <c r="H52" s="121" t="s">
        <v>2683</v>
      </c>
      <c r="I52" s="112" t="s">
        <v>396</v>
      </c>
      <c r="J52" s="112" t="s">
        <v>885</v>
      </c>
      <c r="K52" s="115">
        <v>338876341</v>
      </c>
      <c r="L52" s="114" t="s">
        <v>1148</v>
      </c>
      <c r="M52" s="116">
        <v>1</v>
      </c>
      <c r="N52" s="114" t="s">
        <v>27</v>
      </c>
      <c r="O52" s="114" t="s">
        <v>26</v>
      </c>
      <c r="P52" s="78"/>
    </row>
    <row r="53" spans="1:16" s="7" customFormat="1" ht="24.75" customHeight="1" outlineLevel="1" x14ac:dyDescent="0.25">
      <c r="A53" s="143">
        <v>6</v>
      </c>
      <c r="B53" s="121" t="s">
        <v>2677</v>
      </c>
      <c r="C53" s="111" t="s">
        <v>31</v>
      </c>
      <c r="D53" s="109" t="s">
        <v>2685</v>
      </c>
      <c r="E53" s="144">
        <v>42675</v>
      </c>
      <c r="F53" s="144">
        <v>43039</v>
      </c>
      <c r="G53" s="159">
        <f t="shared" si="3"/>
        <v>12.133333333333333</v>
      </c>
      <c r="H53" s="118" t="s">
        <v>2686</v>
      </c>
      <c r="I53" s="112" t="s">
        <v>396</v>
      </c>
      <c r="J53" s="112" t="s">
        <v>885</v>
      </c>
      <c r="K53" s="115">
        <v>462862541</v>
      </c>
      <c r="L53" s="114" t="s">
        <v>1148</v>
      </c>
      <c r="M53" s="116">
        <v>1</v>
      </c>
      <c r="N53" s="114" t="s">
        <v>27</v>
      </c>
      <c r="O53" s="114" t="s">
        <v>26</v>
      </c>
      <c r="P53" s="78"/>
    </row>
    <row r="54" spans="1:16" s="7" customFormat="1" ht="24.75" customHeight="1" outlineLevel="1" x14ac:dyDescent="0.25">
      <c r="A54" s="143">
        <v>7</v>
      </c>
      <c r="B54" s="121" t="s">
        <v>2677</v>
      </c>
      <c r="C54" s="111" t="s">
        <v>31</v>
      </c>
      <c r="D54" s="109" t="s">
        <v>2688</v>
      </c>
      <c r="E54" s="144">
        <v>43040</v>
      </c>
      <c r="F54" s="144">
        <v>43404</v>
      </c>
      <c r="G54" s="159">
        <f t="shared" si="3"/>
        <v>12.133333333333333</v>
      </c>
      <c r="H54" s="113" t="s">
        <v>2692</v>
      </c>
      <c r="I54" s="112" t="s">
        <v>396</v>
      </c>
      <c r="J54" s="112" t="s">
        <v>885</v>
      </c>
      <c r="K54" s="117">
        <v>607124021</v>
      </c>
      <c r="L54" s="114" t="s">
        <v>1148</v>
      </c>
      <c r="M54" s="116">
        <v>1</v>
      </c>
      <c r="N54" s="114" t="s">
        <v>1151</v>
      </c>
      <c r="O54" s="114" t="s">
        <v>26</v>
      </c>
      <c r="P54" s="78"/>
    </row>
    <row r="55" spans="1:16" s="7" customFormat="1" ht="24.75" customHeight="1" outlineLevel="1" x14ac:dyDescent="0.25">
      <c r="A55" s="143">
        <v>8</v>
      </c>
      <c r="B55" s="121" t="s">
        <v>2677</v>
      </c>
      <c r="C55" s="111" t="s">
        <v>31</v>
      </c>
      <c r="D55" s="109" t="s">
        <v>2687</v>
      </c>
      <c r="E55" s="144">
        <v>43405</v>
      </c>
      <c r="F55" s="144">
        <v>43440</v>
      </c>
      <c r="G55" s="159">
        <f>IF(AND(E55&lt;&gt;"",F55&lt;&gt;""),((F55-E55)/30),"")</f>
        <v>1.1666666666666667</v>
      </c>
      <c r="H55" s="113" t="s">
        <v>2691</v>
      </c>
      <c r="I55" s="112" t="s">
        <v>396</v>
      </c>
      <c r="J55" s="112" t="s">
        <v>885</v>
      </c>
      <c r="K55" s="117">
        <v>67822840</v>
      </c>
      <c r="L55" s="114" t="s">
        <v>1148</v>
      </c>
      <c r="M55" s="116">
        <v>1</v>
      </c>
      <c r="N55" s="114" t="s">
        <v>1151</v>
      </c>
      <c r="O55" s="114" t="s">
        <v>1148</v>
      </c>
      <c r="P55" s="78"/>
    </row>
    <row r="56" spans="1:16" s="7" customFormat="1" ht="24.75" customHeight="1" outlineLevel="1" x14ac:dyDescent="0.25">
      <c r="A56" s="143">
        <v>9</v>
      </c>
      <c r="B56" s="121" t="s">
        <v>2677</v>
      </c>
      <c r="C56" s="111" t="s">
        <v>31</v>
      </c>
      <c r="D56" s="109" t="s">
        <v>2689</v>
      </c>
      <c r="E56" s="144">
        <v>43486</v>
      </c>
      <c r="F56" s="144">
        <v>43822</v>
      </c>
      <c r="G56" s="159">
        <f>IF(AND(E56&lt;&gt;"",F56&lt;&gt;""),((F56-E56)/30),"")</f>
        <v>11.2</v>
      </c>
      <c r="H56" s="113" t="s">
        <v>2693</v>
      </c>
      <c r="I56" s="112" t="s">
        <v>396</v>
      </c>
      <c r="J56" s="112" t="s">
        <v>885</v>
      </c>
      <c r="K56" s="117">
        <v>617584405</v>
      </c>
      <c r="L56" s="114" t="s">
        <v>1148</v>
      </c>
      <c r="M56" s="116">
        <v>1</v>
      </c>
      <c r="N56" s="114" t="s">
        <v>1151</v>
      </c>
      <c r="O56" s="114" t="s">
        <v>1148</v>
      </c>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2690</v>
      </c>
      <c r="E114" s="144">
        <v>43878</v>
      </c>
      <c r="F114" s="144">
        <v>44196</v>
      </c>
      <c r="G114" s="159">
        <f>IF(AND(E114&lt;&gt;"",F114&lt;&gt;""),((F114-E114)/30),"")</f>
        <v>10.6</v>
      </c>
      <c r="H114" s="121" t="s">
        <v>2698</v>
      </c>
      <c r="I114" s="120" t="s">
        <v>396</v>
      </c>
      <c r="J114" s="120" t="s">
        <v>885</v>
      </c>
      <c r="K114" s="122">
        <v>689656417</v>
      </c>
      <c r="L114" s="99">
        <f>+IF(AND(K114&gt;0,O114="Ejecución"),(K114/877802)*Tabla28[[#This Row],[% participación]],IF(AND(K114&gt;0,O114&lt;&gt;"Ejecución"),"-",""))</f>
        <v>785.66284537970978</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2.5000000000000001E-2</v>
      </c>
      <c r="D185" s="90" t="s">
        <v>2628</v>
      </c>
      <c r="E185" s="93">
        <f>+(C185*SUM(K20:K35))</f>
        <v>17878810</v>
      </c>
      <c r="F185" s="91"/>
      <c r="G185" s="92"/>
      <c r="H185" s="87"/>
      <c r="I185" s="89" t="s">
        <v>2627</v>
      </c>
      <c r="J185" s="165">
        <f>+SUM(M179:M183)</f>
        <v>0</v>
      </c>
      <c r="K185" s="201" t="s">
        <v>2628</v>
      </c>
      <c r="L185" s="201"/>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29388</v>
      </c>
      <c r="D193" s="5"/>
      <c r="E193" s="125">
        <v>1408</v>
      </c>
      <c r="F193" s="5"/>
      <c r="G193" s="5"/>
      <c r="H193" s="146" t="s">
        <v>2694</v>
      </c>
      <c r="J193" s="5"/>
      <c r="K193" s="126">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c r="D211" s="21"/>
      <c r="G211" s="27" t="s">
        <v>2620</v>
      </c>
      <c r="H211" s="147" t="s">
        <v>2696</v>
      </c>
      <c r="J211" s="27" t="s">
        <v>2622</v>
      </c>
      <c r="K211" s="147" t="s">
        <v>2696</v>
      </c>
      <c r="L211" s="21"/>
      <c r="M211" s="21"/>
      <c r="N211" s="21"/>
      <c r="O211" s="8"/>
    </row>
    <row r="212" spans="1:15" x14ac:dyDescent="0.25">
      <c r="A212" s="9"/>
      <c r="B212" s="27" t="s">
        <v>2619</v>
      </c>
      <c r="C212" s="146" t="s">
        <v>2695</v>
      </c>
      <c r="D212" s="21"/>
      <c r="G212" s="27" t="s">
        <v>2621</v>
      </c>
      <c r="H212" s="147" t="s">
        <v>2697</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2006/metadata/properties"/>
    <ds:schemaRef ds:uri="http://purl.org/dc/elements/1.1/"/>
    <ds:schemaRef ds:uri="http://purl.org/dc/terms/"/>
    <ds:schemaRef ds:uri="4fb10211-09fb-4e80-9f0b-184718d5d98c"/>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HI ARAUCARIAS</cp:lastModifiedBy>
  <cp:lastPrinted>2020-12-28T14:56:36Z</cp:lastPrinted>
  <dcterms:created xsi:type="dcterms:W3CDTF">2020-10-14T21:57:42Z</dcterms:created>
  <dcterms:modified xsi:type="dcterms:W3CDTF">2020-12-28T16:12:34Z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