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Janus\Desktop\BANCO OFERENTES\"/>
    </mc:Choice>
  </mc:AlternateContent>
  <xr:revisionPtr revIDLastSave="0" documentId="13_ncr:1_{1F5D713D-5A66-4468-B7DB-0121EBF293F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<sst xmlns="http://schemas.openxmlformats.org/spreadsheetml/2006/main" count="3055" uniqueCount="2692">
  <si>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</si>
  <si>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</si>
  <si>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</si>
  <si>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</si>
  <si>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</si>
  <si>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</si>
  <si>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</si>
  <si>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</si>
  <si>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</si>
  <si>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</si>
  <si>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</si>
  <si>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</si>
  <si>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</si>
  <si>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</si>
  <si>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</si>
  <si>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</si>
  <si>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</si>
  <si>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</si>
  <si>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</si>
  <si>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</si>
  <si>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</si>
  <si>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</si>
  <si>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</si>
  <si>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</si>
  <si>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</si>
  <si>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</si>
  <si>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</si>
  <si>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</si>
  <si>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</si>
  <si>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</si>
  <si>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</si>
  <si>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</si>
  <si>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</si>
  <si>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</si>
  <si>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</si>
  <si>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</si>
  <si>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</si>
  <si>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</si>
  <si>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</si>
  <si>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</si>
  <si>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</si>
  <si>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</si>
  <si>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</si>
  <si>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</si>
  <si>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</si>
  <si>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</si>
  <si>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</si>
  <si>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</si>
  <si>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</si>
  <si>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</si>
  <si>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</si>
  <si>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</si>
  <si>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</si>
  <si>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</si>
  <si>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</si>
  <si>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</si>
  <si>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</si>
  <si>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</si>
  <si>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</si>
  <si>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</si>
  <si>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</si>
  <si>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</si>
  <si>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</si>
  <si>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</si>
  <si>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</si>
  <si>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</si>
  <si>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</si>
  <si>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</si>
  <si>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</si>
  <si>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</si>
  <si>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</si>
  <si>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</si>
  <si>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</si>
  <si>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</si>
  <si>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</si>
  <si>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</si>
  <si>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</si>
  <si>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</si>
  <si>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</si>
  <si>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</si>
  <si>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</si>
  <si>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</si>
  <si>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</si>
  <si>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</si>
  <si>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</si>
  <si>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</si>
  <si>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</si>
  <si>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</si>
  <si>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</si>
  <si>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</si>
  <si>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</si>
  <si>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</si>
  <si>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</si>
  <si>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</si>
  <si>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</si>
  <si>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</si>
  <si>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</si>
  <si>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</si>
  <si>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</si>
  <si>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</si>
  <si>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</si>
  <si>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</si>
  <si>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</si>
  <si>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</si>
  <si>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</si>
  <si>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</si>
  <si>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</si>
  <si>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</si>
  <si>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</si>
  <si>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</si>
  <si>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</si>
  <si>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</si>
  <si>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</si>
  <si>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</si>
  <si>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</si>
  <si>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</si>
  <si>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</si>
  <si>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</si>
  <si>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</si>
  <si>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</si>
  <si>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</si>
  <si>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</si>
  <si>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</si>
  <si>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</si>
  <si>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</si>
  <si>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</si>
  <si>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</si>
  <si>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</si>
  <si>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</si>
  <si>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</si>
  <si>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</si>
  <si>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</si>
  <si>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</si>
  <si>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</si>
  <si>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</si>
  <si>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</si>
  <si>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</si>
  <si>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</si>
  <si>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</si>
  <si>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</si>
  <si>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</si>
  <si>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</si>
  <si>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</si>
  <si>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</si>
  <si>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</si>
  <si>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</si>
  <si>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</si>
  <si>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</si>
  <si>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</si>
  <si>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</si>
  <si>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</si>
  <si>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</si>
  <si>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</si>
  <si>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</si>
  <si>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</si>
  <si>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</si>
  <si>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</si>
  <si>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</si>
  <si>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</si>
  <si>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</si>
  <si>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</si>
  <si>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</si>
  <si>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</si>
  <si>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</si>
  <si>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</si>
  <si>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</si>
  <si>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</si>
  <si>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</si>
  <si>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</si>
  <si>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</si>
  <si>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</si>
  <si>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</si>
  <si>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</si>
  <si>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</si>
  <si>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</si>
  <si>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</si>
  <si>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</si>
  <si>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</si>
  <si>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</si>
  <si>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</si>
  <si>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</si>
  <si>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</si>
  <si>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</si>
  <si>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</si>
  <si>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</si>
  <si>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</si>
  <si>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</si>
  <si>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</si>
  <si>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</si>
  <si>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</si>
  <si>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</si>
  <si>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</si>
  <si>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</si>
  <si>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</si>
  <si>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</si>
  <si>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</si>
  <si>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</si>
  <si>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</si>
  <si>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</si>
  <si>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</si>
  <si>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</si>
  <si>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</si>
  <si>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</si>
  <si>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</si>
  <si>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</si>
  <si>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</si>
  <si>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</si>
  <si>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</si>
  <si>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</si>
  <si>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</si>
  <si>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</si>
  <si>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</si>
  <si>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</si>
  <si>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</si>
  <si>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</si>
  <si>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</si>
  <si>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</si>
  <si>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</si>
  <si>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</si>
  <si>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</si>
  <si>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</si>
  <si>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</si>
  <si>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</si>
  <si>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</si>
  <si>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</si>
  <si>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</si>
  <si>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</si>
  <si>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</si>
  <si>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</si>
  <si>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</si>
  <si>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</si>
  <si>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</si>
  <si>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</si>
  <si>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</si>
  <si>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</si>
  <si>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</si>
  <si>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</si>
  <si>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</si>
  <si>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</si>
  <si>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</si>
  <si>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</si>
  <si>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</si>
  <si>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</si>
  <si>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</si>
  <si>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</si>
  <si>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</si>
  <si>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</si>
  <si>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</si>
  <si>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</si>
  <si>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</si>
  <si>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</si>
  <si>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</si>
  <si>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</si>
  <si>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</si>
  <si>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</si>
  <si>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</si>
  <si>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</si>
  <si>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</si>
  <si>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</si>
  <si>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</si>
  <si>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</si>
  <si>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</si>
  <si>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</si>
  <si>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</si>
  <si>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</si>
  <si>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</si>
  <si>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</si>
  <si>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</si>
  <si>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</si>
  <si>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</si>
  <si>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</si>
  <si>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</si>
  <si>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</si>
  <si>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</si>
  <si>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</si>
  <si>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</si>
  <si>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</si>
  <si>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</si>
  <si>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</si>
  <si>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</si>
  <si>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</si>
  <si>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</si>
  <si>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</si>
  <si>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</si>
  <si>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</si>
  <si>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</si>
  <si>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</si>
  <si>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</si>
  <si>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</si>
  <si>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</si>
  <si>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</si>
  <si>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</si>
  <si>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</si>
  <si>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</si>
  <si>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</si>
  <si>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</si>
  <si>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</si>
  <si>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</si>
  <si>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</si>
  <si>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</si>
  <si>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</si>
  <si>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</si>
  <si>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</si>
  <si>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</si>
  <si>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</si>
  <si>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</si>
  <si>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</si>
  <si>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</si>
  <si>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</si>
  <si>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</si>
  <si>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</si>
  <si>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</si>
  <si>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</si>
  <si>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</si>
  <si>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</si>
  <si>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</si>
  <si>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</si>
  <si>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</si>
  <si>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</si>
  <si>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</si>
  <si>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</si>
  <si>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</si>
  <si>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</si>
  <si>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</si>
  <si>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</si>
  <si>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</si>
  <si>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</si>
  <si>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</si>
  <si>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</si>
  <si>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</si>
  <si>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</si>
  <si>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</si>
  <si>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</si>
  <si>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</si>
  <si>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</si>
  <si>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</si>
  <si>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</si>
  <si>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</si>
  <si>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</si>
  <si>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</si>
  <si>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</si>
  <si>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</si>
  <si>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</si>
  <si>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</si>
  <si>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</si>
  <si>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</si>
  <si>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</si>
  <si>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</si>
  <si>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</si>
  <si>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</si>
  <si>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</si>
  <si>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</si>
  <si>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</si>
  <si>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</si>
  <si>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</si>
  <si>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</si>
  <si>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</si>
  <si>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</si>
  <si>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</si>
  <si>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</si>
  <si>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</si>
  <si>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</si>
  <si>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</si>
  <si>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</si>
  <si>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</si>
  <si>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</si>
  <si>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</si>
  <si>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</si>
  <si>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</si>
  <si>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</si>
  <si>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</si>
  <si>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</si>
  <si>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</si>
  <si>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</si>
  <si>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</si>
  <si>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</si>
  <si>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</si>
  <si>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</si>
  <si>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</si>
  <si>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</si>
  <si>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</si>
  <si>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</si>
  <si>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</si>
  <si>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</si>
  <si>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</si>
  <si>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</si>
  <si>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</si>
  <si>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</si>
  <si>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</si>
  <si>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</si>
  <si>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</si>
  <si>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</si>
  <si>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</si>
  <si>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</si>
  <si>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</si>
  <si>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</si>
  <si>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</si>
  <si>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</si>
  <si>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</si>
  <si>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</si>
  <si>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</si>
  <si>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</si>
  <si>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</si>
  <si>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</si>
  <si>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</si>
  <si>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</si>
  <si>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</si>
  <si>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</si>
  <si>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</si>
  <si>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</si>
  <si>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</si>
  <si>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</si>
  <si>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</si>
  <si>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</si>
  <si>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</si>
  <si>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</si>
  <si>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</si>
  <si>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</si>
  <si>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</si>
  <si>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</si>
  <si>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</si>
  <si>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</si>
  <si>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</si>
  <si>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</si>
  <si>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</si>
  <si>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</si>
  <si>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</si>
  <si>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</si>
  <si>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</si>
  <si>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</si>
  <si>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</si>
  <si>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</si>
  <si>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</si>
  <si>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</si>
  <si>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</si>
  <si>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</si>
  <si>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</si>
  <si>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</si>
  <si>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</si>
  <si>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</si>
  <si>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</si>
  <si>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</si>
  <si>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</si>
  <si>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</si>
  <si>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</si>
  <si>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</si>
  <si>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</si>
  <si>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</si>
  <si>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</si>
  <si>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</si>
  <si>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</si>
  <si>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</si>
  <si>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</si>
  <si>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</si>
  <si>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</si>
  <si>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</si>
  <si>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</si>
  <si>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</si>
  <si>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</si>
  <si>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</si>
  <si>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</si>
  <si>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</si>
  <si>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</si>
  <si>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</si>
  <si>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</si>
  <si>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</si>
  <si>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</si>
  <si>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</si>
  <si>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</si>
  <si>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</si>
  <si>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</si>
  <si>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</si>
  <si>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</si>
  <si>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</si>
  <si>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</si>
  <si>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</si>
  <si>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</si>
  <si>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</si>
  <si>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</si>
  <si>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</si>
  <si>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</si>
  <si>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</si>
  <si>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</si>
  <si>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</si>
  <si>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</si>
  <si>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</si>
  <si>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</si>
  <si>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</si>
  <si>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</si>
  <si>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</si>
  <si>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</si>
  <si>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</si>
  <si>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</si>
  <si>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</si>
  <si>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</si>
  <si>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</si>
  <si>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</si>
  <si>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</si>
  <si>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</si>
  <si>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</si>
  <si>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</si>
  <si>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</si>
  <si>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</si>
  <si>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</si>
  <si>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</si>
  <si>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</si>
  <si>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</si>
  <si>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</si>
  <si>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</si>
  <si>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</si>
  <si>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</si>
  <si>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</si>
  <si>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</si>
  <si>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</si>
  <si>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</si>
  <si>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</si>
  <si>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</si>
  <si>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</si>
  <si>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</si>
  <si>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</si>
  <si>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</si>
  <si>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</si>
  <si>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</si>
  <si>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</si>
  <si>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</si>
  <si>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</si>
  <si>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</si>
  <si>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</si>
  <si>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</si>
  <si>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</si>
  <si>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</si>
  <si>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</si>
  <si>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</si>
  <si>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</si>
  <si>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</si>
  <si>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</si>
  <si>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</si>
  <si>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</si>
  <si>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</si>
  <si>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</si>
  <si>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</si>
  <si>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</si>
  <si>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</si>
  <si>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</si>
  <si>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</si>
  <si>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</si>
  <si>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</si>
  <si>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</si>
  <si>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</si>
  <si>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</si>
  <si>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</si>
  <si>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</si>
  <si>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</si>
  <si>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</si>
  <si>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</si>
  <si>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</si>
  <si>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</si>
  <si>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</si>
  <si>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</si>
  <si>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</si>
  <si>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</si>
  <si>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</si>
  <si>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</si>
  <si>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</si>
  <si>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</si>
  <si>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</si>
  <si>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</si>
  <si>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</si>
  <si>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</si>
  <si>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</si>
  <si>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</si>
  <si>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</si>
  <si>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</si>
  <si>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</si>
  <si>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</si>
  <si>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</si>
  <si>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</si>
  <si>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</si>
  <si>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</si>
  <si>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</si>
  <si>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</si>
  <si>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</si>
  <si>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</si>
  <si>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</si>
  <si>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</si>
  <si>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</si>
  <si>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</si>
  <si>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</si>
  <si>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</si>
  <si>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</si>
  <si>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</si>
  <si>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</si>
  <si>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</si>
  <si>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</si>
  <si>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</si>
  <si>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</si>
  <si>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</si>
  <si>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</si>
  <si>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</si>
  <si>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</si>
  <si>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</si>
  <si>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</si>
  <si>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</si>
  <si>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</si>
  <si>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</si>
  <si>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</si>
  <si>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</si>
  <si>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</si>
  <si>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</si>
  <si>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</si>
  <si>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</si>
  <si>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</si>
  <si>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</si>
  <si>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</si>
  <si>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</si>
  <si>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</si>
  <si>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</si>
  <si>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</si>
  <si>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</si>
  <si>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</si>
  <si>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</si>
  <si>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</si>
  <si>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</si>
  <si>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</si>
  <si>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</si>
  <si>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</si>
  <si>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</si>
  <si>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</si>
  <si>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</si>
  <si>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</si>
  <si>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</si>
  <si>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</si>
  <si>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</si>
  <si>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</si>
  <si>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</si>
  <si>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</si>
  <si>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</si>
  <si>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</si>
  <si>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</si>
  <si>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</si>
  <si>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</si>
  <si>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</si>
  <si>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</si>
  <si>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</si>
  <si>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</si>
  <si>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</si>
  <si>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</si>
  <si>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</si>
  <si>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</si>
  <si>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</si>
  <si>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</si>
  <si>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</si>
  <si>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</si>
  <si>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</si>
  <si>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</si>
  <si>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</si>
  <si>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</si>
  <si>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</si>
  <si>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</si>
  <si>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</si>
  <si>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</si>
  <si>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</si>
  <si>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</si>
  <si>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</si>
  <si>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</si>
  <si>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</si>
  <si>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</si>
  <si>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</si>
  <si>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</si>
  <si>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</si>
  <si>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</si>
  <si>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</si>
  <si>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</si>
  <si>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</si>
  <si>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</si>
  <si>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</si>
  <si>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</si>
  <si>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</si>
  <si>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</si>
  <si>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</si>
  <si>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</si>
  <si>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</si>
  <si>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</si>
  <si>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</si>
  <si>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</si>
  <si>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</si>
  <si>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</si>
  <si>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</si>
  <si>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</si>
  <si>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</si>
  <si>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</si>
  <si>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</si>
  <si>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</si>
  <si>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</si>
  <si>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</si>
  <si>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</si>
  <si>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</si>
  <si>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</si>
  <si>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</si>
  <si>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</si>
  <si>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</si>
  <si>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</si>
  <si>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</si>
  <si>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</si>
  <si>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</si>
  <si>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</si>
  <si>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</si>
  <si>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</si>
  <si>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</si>
  <si>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</si>
  <si>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</si>
  <si>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</si>
  <si>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</si>
  <si>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</si>
  <si>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</si>
  <si>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</si>
  <si>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</si>
  <si>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</si>
  <si>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</si>
  <si>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</si>
  <si>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</si>
  <si>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</si>
  <si>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</si>
  <si>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</si>
  <si>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</si>
  <si>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</si>
  <si>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</si>
  <si>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</si>
  <si>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</si>
  <si>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</si>
  <si>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</si>
  <si>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</si>
  <si>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</si>
  <si>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</si>
  <si>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</si>
  <si>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</si>
  <si>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</si>
  <si>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</si>
  <si>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</si>
  <si>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</si>
  <si>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</si>
  <si>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</si>
  <si>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</si>
  <si>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</si>
  <si>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</si>
  <si>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</si>
  <si>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</si>
  <si>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</si>
  <si>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</si>
  <si>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</si>
  <si>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</si>
  <si>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</si>
  <si>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</si>
  <si>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</si>
  <si>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</si>
  <si>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</si>
  <si>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</si>
  <si>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</si>
  <si>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</si>
  <si>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</si>
  <si>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</si>
  <si>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</si>
  <si>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</si>
  <si>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</si>
  <si>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</si>
  <si>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</si>
  <si>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</si>
  <si>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</si>
  <si>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</si>
  <si>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</si>
  <si>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</si>
  <si>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</si>
  <si>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</si>
  <si>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</si>
  <si>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</si>
  <si>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</si>
  <si>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</si>
  <si>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</si>
  <si>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</si>
  <si>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</si>
  <si>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</si>
  <si>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</si>
  <si>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</si>
  <si>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</si>
  <si>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</si>
  <si>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</si>
  <si>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</si>
  <si>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</si>
  <si>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</si>
  <si>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</si>
  <si>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</si>
  <si>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</si>
  <si>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</si>
  <si>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</si>
  <si>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</si>
  <si>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</si>
  <si>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</si>
  <si>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</si>
  <si>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</si>
  <si>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</si>
  <si>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</si>
  <si>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</si>
  <si>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</si>
  <si>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</si>
  <si>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</si>
  <si>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</si>
  <si>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</si>
  <si>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</si>
  <si>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</si>
  <si>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</si>
  <si>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</si>
  <si>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</si>
  <si>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</si>
  <si>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</si>
  <si>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</si>
  <si>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</si>
  <si>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</si>
  <si>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</si>
  <si>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</si>
  <si>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</si>
  <si>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</si>
  <si>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</si>
  <si>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</si>
  <si>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</si>
  <si>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</si>
  <si>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</si>
  <si>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</si>
  <si>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</si>
  <si>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</si>
  <si>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</si>
  <si>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</si>
  <si>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</si>
  <si>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</si>
  <si>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</si>
  <si>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</si>
  <si>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</si>
  <si>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</si>
  <si>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</si>
  <si>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</si>
  <si>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</si>
  <si>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</si>
  <si>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</si>
  <si>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</si>
  <si>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</si>
  <si>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</si>
  <si>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</si>
  <si>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</si>
  <si>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</si>
  <si>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</si>
  <si>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</si>
  <si>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</si>
  <si>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</si>
  <si>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</si>
  <si>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</si>
  <si>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</si>
  <si>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</si>
  <si>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</si>
  <si>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</si>
  <si>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</si>
  <si>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</si>
  <si>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</si>
  <si>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</si>
  <si>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</si>
  <si>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</si>
  <si>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</si>
  <si>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</si>
  <si>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</si>
  <si>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</si>
  <si>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</si>
  <si>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</si>
  <si>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</si>
  <si>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</si>
  <si>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</si>
  <si>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</si>
  <si>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</si>
  <si>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</si>
  <si>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</si>
  <si>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</si>
  <si>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</si>
  <si>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</si>
  <si>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</si>
  <si>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</si>
  <si>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</si>
  <si>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</si>
  <si>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</si>
  <si>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</si>
  <si>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</si>
  <si>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</si>
  <si>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</si>
  <si>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</si>
  <si>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</si>
  <si>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</si>
  <si>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</si>
  <si>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</si>
  <si>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</si>
  <si>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</si>
  <si>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</si>
  <si>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</si>
  <si>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</si>
  <si>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</si>
  <si>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</si>
  <si>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</si>
  <si>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</si>
  <si>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</si>
  <si>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</si>
  <si>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</si>
  <si>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</si>
  <si>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</si>
  <si>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</si>
  <si>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</si>
  <si>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</si>
  <si>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</si>
  <si>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</si>
  <si>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</si>
  <si>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</si>
  <si>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</si>
  <si>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</si>
  <si>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</si>
  <si>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</si>
  <si>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</si>
  <si>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</si>
  <si>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</si>
  <si>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</si>
  <si>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</si>
  <si>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</si>
  <si>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</si>
  <si>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</si>
  <si>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</si>
  <si>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</si>
  <si>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</si>
  <si>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</si>
  <si>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</si>
  <si>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</si>
  <si>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</si>
  <si>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</si>
  <si>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</si>
  <si>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</si>
  <si>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</si>
  <si>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</si>
  <si>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</si>
  <si>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</si>
  <si>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</si>
  <si>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</si>
  <si>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</si>
  <si>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</si>
  <si>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</si>
  <si>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</si>
  <si>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</si>
  <si>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</si>
  <si>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</si>
  <si>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</si>
  <si>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</si>
  <si>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</si>
  <si>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</si>
  <si>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</si>
  <si>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</si>
  <si>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</si>
  <si>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</si>
  <si>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</si>
  <si>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</si>
  <si>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</si>
  <si>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</si>
  <si>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</si>
  <si>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</si>
  <si>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</si>
  <si>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</si>
  <si>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</si>
  <si>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</si>
  <si>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</si>
  <si>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</si>
  <si>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</si>
  <si>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</si>
  <si>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</si>
  <si>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</si>
  <si>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</si>
  <si>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</si>
  <si>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</si>
  <si>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</si>
  <si>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</si>
  <si>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</si>
  <si>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</si>
  <si>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</si>
  <si>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</si>
  <si>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</si>
  <si>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</si>
  <si>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</si>
  <si>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</si>
  <si>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</si>
  <si>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</si>
  <si>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</si>
  <si>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</si>
  <si>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</si>
  <si>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</si>
  <si>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</si>
  <si>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</si>
  <si>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</si>
  <si>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</si>
  <si>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</si>
  <si>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</si>
  <si>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</si>
  <si>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</si>
  <si>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</si>
  <si>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</si>
  <si>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</si>
  <si>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</si>
  <si>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</si>
  <si>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</si>
  <si>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</si>
  <si>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</si>
  <si>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</si>
  <si>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</si>
  <si>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</si>
  <si>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</si>
  <si>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</si>
  <si>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</si>
  <si>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</si>
  <si>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</si>
  <si>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</si>
  <si>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</si>
  <si>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</si>
  <si>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</si>
  <si>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</si>
  <si>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</si>
  <si>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</si>
  <si>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</si>
  <si>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</si>
  <si>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</si>
  <si>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</si>
  <si>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</si>
  <si>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</si>
  <si>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</si>
  <si>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</si>
  <si>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</si>
  <si>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</si>
  <si>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</si>
  <si>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</si>
  <si>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</si>
  <si>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</si>
  <si>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</si>
  <si>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</si>
  <si>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</si>
  <si>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</si>
  <si>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</si>
  <si>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</si>
  <si>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</si>
  <si>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</si>
  <si>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</si>
  <si>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</si>
  <si>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</si>
  <si>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</si>
  <si>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</si>
  <si>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</si>
  <si>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</si>
  <si>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</si>
  <si>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</si>
  <si>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</si>
  <si>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</si>
  <si>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</si>
  <si>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</si>
  <si>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</si>
  <si>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</si>
  <si>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</si>
  <si>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</si>
  <si>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</si>
  <si>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</si>
  <si>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</si>
  <si>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</si>
  <si>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</si>
  <si>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</si>
  <si>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</si>
  <si>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</si>
  <si>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</si>
  <si>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</si>
  <si>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</si>
  <si>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</si>
  <si>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</si>
  <si>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</si>
  <si>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</si>
  <si>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</si>
  <si>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</si>
  <si>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</si>
  <si>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</si>
  <si>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</si>
  <si>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</si>
  <si>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</si>
  <si>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</si>
  <si>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</si>
  <si>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</si>
  <si>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</si>
  <si>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</si>
  <si>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</si>
  <si>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</si>
  <si>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</si>
  <si>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</si>
  <si>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</si>
  <si>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</si>
  <si>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</si>
  <si>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</si>
  <si>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</si>
  <si>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</si>
  <si>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</si>
  <si>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</si>
  <si>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</si>
  <si>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</si>
  <si>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</si>
  <si>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</si>
  <si>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</si>
  <si>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</si>
  <si>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</si>
  <si>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</si>
  <si>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</si>
  <si>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</si>
  <si>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</si>
  <si>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</si>
  <si>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</si>
  <si>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</si>
  <si>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</si>
  <si>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</si>
  <si>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</si>
  <si>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</si>
  <si>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</si>
  <si>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</si>
  <si>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</si>
  <si>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</si>
  <si>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</si>
  <si>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</si>
  <si>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</si>
  <si>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</si>
  <si>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</si>
  <si>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</si>
  <si>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</si>
  <si>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</si>
  <si>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</si>
  <si>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</si>
  <si>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</si>
  <si>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</si>
  <si>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</si>
  <si>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</si>
  <si>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</si>
  <si>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</si>
  <si>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</si>
  <si>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</si>
  <si>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</si>
  <si>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</si>
  <si>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</si>
  <si>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</si>
  <si>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</si>
  <si>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</si>
  <si>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</si>
  <si>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</si>
  <si>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</si>
  <si>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</si>
  <si>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</si>
  <si>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</si>
  <si>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</si>
  <si>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</si>
  <si>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</si>
  <si>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</si>
  <si>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</si>
  <si>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</si>
  <si>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</si>
  <si>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</si>
  <si>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</si>
  <si>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</si>
  <si>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</si>
  <si>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</si>
  <si>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</si>
  <si>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</si>
  <si>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</si>
  <si>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</si>
  <si>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</si>
  <si>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</si>
  <si>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</si>
  <si>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</si>
  <si>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</si>
  <si>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</si>
  <si>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</si>
  <si>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</si>
  <si>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</si>
  <si>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</si>
  <si>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</si>
  <si>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</si>
  <si>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</si>
  <si>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</si>
  <si>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</si>
  <si>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</si>
  <si>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</si>
  <si>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</si>
  <si>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</si>
  <si>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</si>
  <si>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</si>
  <si>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</si>
  <si>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</si>
  <si>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</si>
  <si>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</si>
  <si>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</si>
  <si>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</si>
  <si>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</si>
  <si>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</si>
  <si>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</si>
  <si>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</si>
  <si>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</si>
  <si>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</si>
  <si>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</si>
  <si>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</si>
  <si>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</si>
  <si>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</si>
  <si>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</si>
  <si>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</si>
  <si>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</si>
  <si>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</si>
  <si>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</si>
  <si>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</si>
  <si>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</si>
  <si>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</si>
  <si>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</si>
  <si>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</si>
  <si>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</si>
  <si>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</si>
  <si>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</si>
  <si>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</si>
  <si>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</si>
  <si>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</si>
  <si>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</si>
  <si>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</si>
  <si>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</si>
  <si>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</si>
  <si>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</si>
  <si>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</si>
  <si>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</si>
  <si>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</si>
  <si>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</si>
  <si>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</si>
  <si>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</si>
  <si>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</si>
  <si>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</si>
  <si>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</si>
  <si>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</si>
  <si>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</si>
  <si>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</si>
  <si>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</si>
  <si>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</si>
  <si>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</si>
  <si>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</si>
  <si>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</si>
  <si>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</si>
  <si>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</si>
  <si>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</si>
  <si>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</si>
  <si>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</si>
  <si>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</si>
  <si>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</si>
  <si>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</si>
  <si>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</si>
  <si>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</si>
  <si>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</si>
  <si>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</si>
  <si>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</si>
  <si>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</si>
  <si>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</si>
  <si>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</si>
  <si>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</si>
  <si>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</si>
  <si>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</si>
  <si>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</si>
  <si>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</si>
  <si>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</si>
  <si>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</si>
  <si>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</si>
  <si>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</si>
  <si>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</si>
  <si>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</si>
  <si>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</si>
  <si>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</si>
  <si>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</si>
  <si>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</si>
  <si>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</si>
  <si>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</si>
  <si>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</si>
  <si>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</si>
  <si>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</si>
  <si>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</si>
  <si>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</si>
  <si>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</si>
  <si>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</si>
  <si>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</si>
  <si>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</si>
  <si>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</si>
  <si>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</si>
  <si>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</si>
  <si>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</si>
  <si>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</si>
  <si>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</si>
  <si>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</si>
  <si>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</si>
  <si>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</si>
  <si>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</si>
  <si>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</si>
  <si>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</si>
  <si>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</si>
  <si>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</si>
  <si>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</si>
  <si>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</si>
  <si>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</si>
  <si>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</si>
  <si>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</si>
  <si>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</si>
  <si>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</si>
  <si>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</si>
  <si>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</si>
  <si>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</si>
  <si>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</si>
  <si>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</si>
  <si>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</si>
  <si>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</si>
  <si>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</si>
  <si>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</si>
  <si>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</si>
  <si>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</si>
  <si>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</si>
  <si>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</si>
  <si>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</si>
  <si>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</si>
  <si>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</si>
  <si>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</si>
  <si>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</si>
  <si>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</si>
  <si>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</si>
  <si>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</si>
  <si>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</si>
  <si>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</si>
  <si>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</si>
  <si>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</si>
  <si>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</si>
  <si>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</si>
  <si>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</si>
  <si>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</si>
  <si>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</si>
  <si>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</si>
  <si>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</si>
  <si>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</si>
  <si>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</si>
  <si>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</si>
  <si>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</si>
  <si>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</si>
  <si>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</si>
  <si>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</si>
  <si>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</si>
  <si>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</si>
  <si>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</si>
  <si>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</si>
  <si>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</si>
  <si>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</si>
  <si>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</si>
  <si>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</si>
  <si>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</si>
  <si>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</si>
  <si>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</si>
  <si>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</si>
  <si>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</si>
  <si>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</si>
  <si>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</si>
  <si>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</si>
  <si>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</si>
  <si>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</si>
  <si>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</si>
  <si>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</si>
  <si>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</si>
  <si>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</si>
  <si>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</si>
  <si>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</si>
  <si>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</si>
  <si>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</si>
  <si>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</si>
  <si>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</si>
  <si>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</si>
  <si>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</si>
  <si>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</si>
  <si>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</si>
  <si>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</si>
  <si>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</si>
  <si>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</si>
  <si>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</si>
  <si>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</si>
  <si>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</si>
  <si>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</si>
  <si>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</si>
  <si>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</si>
  <si>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</si>
  <si>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</si>
  <si>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</si>
  <si>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</si>
  <si>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</si>
  <si>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</si>
  <si>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</si>
  <si>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</si>
  <si>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</si>
  <si>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</si>
  <si>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</si>
  <si>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</si>
  <si>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</si>
  <si>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</si>
  <si>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</si>
  <si>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</si>
  <si>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</si>
  <si>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</si>
  <si>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</si>
  <si>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</si>
  <si>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</si>
  <si>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</si>
  <si>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</si>
  <si>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</si>
  <si>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</si>
  <si>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</si>
  <si>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</si>
  <si>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</si>
  <si>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</si>
  <si>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</si>
  <si>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</si>
  <si>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</si>
  <si>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</si>
  <si>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</si>
  <si>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</si>
  <si>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</si>
  <si>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</si>
  <si>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</si>
  <si>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</si>
  <si>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</si>
  <si>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</si>
  <si>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</si>
  <si>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</si>
  <si>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</si>
  <si>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</si>
  <si>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</si>
  <si>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</si>
  <si>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</si>
  <si>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</si>
  <si>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</si>
  <si>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</si>
  <si>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</si>
  <si>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</si>
  <si>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</si>
  <si>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</si>
  <si>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</si>
  <si>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</si>
  <si>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</si>
  <si>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</si>
  <si>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</si>
  <si>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</si>
  <si>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</si>
  <si>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</si>
  <si>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</si>
  <si>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</si>
  <si>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</si>
  <si>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</si>
  <si>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</si>
  <si>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</si>
  <si>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</si>
  <si>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</si>
  <si>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</si>
  <si>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</si>
  <si>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</si>
  <si>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</si>
  <si>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</si>
  <si>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</si>
  <si>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</si>
  <si>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</si>
  <si>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</si>
  <si>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</si>
  <si>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</si>
  <si>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</si>
  <si>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</si>
  <si>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</si>
  <si>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</si>
  <si>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</si>
  <si>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</si>
  <si>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</si>
  <si>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</si>
  <si>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</si>
  <si>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</si>
  <si>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</si>
  <si>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</si>
  <si>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</si>
  <si>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</si>
  <si>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</si>
  <si>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</si>
  <si>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</si>
  <si>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</si>
  <si>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</si>
  <si>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</si>
  <si>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</si>
  <si>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</si>
  <si>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</si>
  <si>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</si>
  <si>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</si>
  <si>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</si>
  <si>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</si>
  <si>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</si>
  <si>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</si>
  <si>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</si>
  <si>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</si>
  <si>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</si>
  <si>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</si>
  <si>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</si>
  <si>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</si>
  <si>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</si>
  <si>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</si>
  <si>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</si>
  <si>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</si>
  <si>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</si>
  <si>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</si>
  <si>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</si>
  <si>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</si>
  <si>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</si>
  <si>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</si>
  <si>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</si>
  <si>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</si>
  <si>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</si>
  <si>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</si>
  <si>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</si>
  <si>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</si>
  <si>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</si>
  <si>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</si>
  <si>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</si>
  <si>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</si>
  <si>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</si>
  <si>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</si>
  <si>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</si>
  <si>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</si>
  <si>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</si>
  <si>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</si>
  <si>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</si>
  <si>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</si>
  <si>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</si>
  <si>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</si>
  <si>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</si>
  <si>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</si>
  <si>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</si>
  <si>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</si>
  <si>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</si>
  <si>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</si>
  <si>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</si>
  <si>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</si>
  <si>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</si>
  <si>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</si>
  <si>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</si>
  <si>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</si>
  <si>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</si>
  <si>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</si>
  <si>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</si>
  <si>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</si>
  <si>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</si>
  <si>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</si>
  <si>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</si>
  <si>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</si>
  <si>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</si>
  <si>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</si>
  <si>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</si>
  <si>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</si>
  <si>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</si>
  <si>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</si>
  <si>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</si>
  <si>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</si>
  <si>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</si>
  <si>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</si>
  <si>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</si>
  <si>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</si>
  <si>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</si>
  <si>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</si>
  <si>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</si>
  <si>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</si>
  <si>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</si>
  <si>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</si>
  <si>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</si>
  <si>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</si>
  <si>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</si>
  <si>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</si>
  <si>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</si>
  <si>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</si>
  <si>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</si>
  <si>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</si>
  <si>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</si>
  <si>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</si>
  <si>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</si>
  <si>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</si>
  <si>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</si>
  <si>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</si>
  <si>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</si>
  <si>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</si>
  <si>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</si>
  <si>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</si>
  <si>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</si>
  <si>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</si>
  <si>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</si>
  <si>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</si>
  <si>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</si>
  <si>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</si>
  <si>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</si>
  <si>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</si>
  <si>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</si>
  <si>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</si>
  <si>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</si>
  <si>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</si>
  <si>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</si>
  <si>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</si>
  <si>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</si>
  <si>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</si>
  <si>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</si>
  <si>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</si>
  <si>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</si>
  <si>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</si>
  <si>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</si>
  <si>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</si>
  <si>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</si>
  <si>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</si>
  <si>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</si>
  <si>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</si>
  <si>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</si>
  <si>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</si>
  <si>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</si>
  <si>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</si>
  <si>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</si>
  <si>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</si>
  <si>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</si>
  <si>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</si>
  <si>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</si>
  <si>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</si>
  <si>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</si>
  <si>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</si>
  <si>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</si>
  <si>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</si>
  <si>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</si>
  <si>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</si>
  <si>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</si>
  <si>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</si>
  <si>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</si>
  <si>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</si>
  <si>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</si>
  <si>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</si>
  <si>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</si>
  <si>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</si>
  <si>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</si>
  <si>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</si>
  <si>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</si>
  <si>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</si>
  <si>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</si>
  <si>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</si>
  <si>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</si>
  <si>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</si>
  <si>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</si>
  <si>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</si>
  <si>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</si>
  <si>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</si>
  <si>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</si>
  <si>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</si>
  <si>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</si>
  <si>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</si>
  <si>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</si>
  <si>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</si>
  <si>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</si>
  <si>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</si>
  <si>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</si>
  <si>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</si>
  <si>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</si>
  <si>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</si>
  <si>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</si>
  <si>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</si>
  <si>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</si>
  <si>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</si>
  <si>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</si>
  <si>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</si>
  <si>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</si>
  <si>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</si>
  <si>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</si>
  <si>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</si>
  <si>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</si>
  <si>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</si>
  <si>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</si>
  <si>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</si>
  <si>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</si>
  <si>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</si>
  <si>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</si>
  <si>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</si>
  <si>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</si>
  <si>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</si>
  <si>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</si>
  <si>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</si>
  <si>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</si>
  <si>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</si>
  <si>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</si>
  <si>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</si>
  <si>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</si>
  <si>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</si>
  <si>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</si>
  <si>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</si>
  <si>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</si>
  <si>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</si>
  <si>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</si>
  <si>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</si>
  <si>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</si>
  <si>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</si>
  <si>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</si>
  <si>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</si>
  <si>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</si>
  <si>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</si>
  <si>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</si>
  <si>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</si>
  <si>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</si>
  <si>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</si>
  <si>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</si>
  <si>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</si>
  <si>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</si>
  <si>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</si>
  <si>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</si>
  <si>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</si>
  <si>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</si>
  <si>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</si>
  <si>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</si>
  <si>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</si>
  <si>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</si>
  <si>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</si>
  <si>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</si>
  <si>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</si>
  <si>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</si>
  <si>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</si>
  <si>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</si>
  <si>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</si>
  <si>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</si>
  <si>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</si>
  <si>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</si>
  <si>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</si>
  <si>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</si>
  <si>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</si>
  <si>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</si>
  <si>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</si>
  <si>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</si>
  <si>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</si>
  <si>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</si>
  <si>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</si>
  <si>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</si>
  <si>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</si>
  <si>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</si>
  <si>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</si>
  <si>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</si>
  <si>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</si>
  <si>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</si>
  <si>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</si>
  <si>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</si>
  <si>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</si>
  <si>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</si>
  <si>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</si>
  <si>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</si>
  <si>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</si>
  <si>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</si>
  <si>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</si>
  <si>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</si>
  <si>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</si>
  <si>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</si>
  <si>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</si>
  <si>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</si>
  <si>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</si>
  <si>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</si>
  <si>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</si>
  <si>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</si>
  <si>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</si>
  <si>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</si>
  <si>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</si>
  <si>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</si>
  <si>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</si>
  <si>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</si>
  <si>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</si>
  <si>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</si>
  <si>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</si>
  <si>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</si>
  <si>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</si>
  <si>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</si>
  <si>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</si>
  <si>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</si>
  <si>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</si>
  <si>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</si>
  <si>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</si>
  <si>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</si>
  <si>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</si>
  <si>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</si>
  <si>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</si>
  <si>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</si>
  <si>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</si>
  <si>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</si>
  <si>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</si>
  <si>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</si>
  <si>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</si>
  <si>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</si>
  <si>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</si>
  <si>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</si>
  <si>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</si>
  <si>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</si>
  <si>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</si>
  <si>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</si>
  <si>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</si>
  <si>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</si>
  <si>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</si>
  <si>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</si>
  <si>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</si>
  <si>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</si>
  <si>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</si>
  <si>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</si>
  <si>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</si>
  <si>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</si>
  <si>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</si>
  <si>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</si>
  <si>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</si>
  <si>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</si>
  <si>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</si>
  <si>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</si>
  <si>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</si>
  <si>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</si>
  <si>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</si>
  <si>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</si>
  <si>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</si>
  <si>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</si>
  <si>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</si>
  <si>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</si>
  <si>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</si>
  <si>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</si>
  <si>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</si>
  <si>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</si>
  <si>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</si>
  <si>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</si>
  <si>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</si>
  <si>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</si>
  <si>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</si>
  <si>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</si>
  <si>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</si>
  <si>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</si>
  <si>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</si>
  <si>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</si>
  <si>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</si>
  <si>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</si>
  <si>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</si>
  <si>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</si>
  <si>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</si>
  <si>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</si>
  <si>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</si>
  <si>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</si>
  <si>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</si>
  <si>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</si>
  <si>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</si>
  <si>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</si>
  <si>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</si>
  <si>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</si>
  <si>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</si>
  <si>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</si>
  <si>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</si>
  <si>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</si>
  <si>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</si>
  <si>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</si>
  <si>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</si>
  <si>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</si>
  <si>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</si>
  <si>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</si>
  <si>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</si>
  <si>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</si>
  <si>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</si>
  <si>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</si>
  <si>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</si>
  <si>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</si>
  <si>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</si>
  <si>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</si>
  <si>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</si>
  <si>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</si>
  <si>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</si>
  <si>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</si>
  <si>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</si>
  <si>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</si>
  <si>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</si>
  <si>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</si>
  <si>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</si>
  <si>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</si>
  <si>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</si>
  <si>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</si>
  <si>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</si>
  <si>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</si>
  <si>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</si>
  <si>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</si>
  <si>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</si>
  <si>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</si>
  <si>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</si>
  <si>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</si>
  <si>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</si>
  <si>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</si>
  <si>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</si>
  <si>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</si>
  <si>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</si>
  <si>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</si>
  <si>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</si>
  <si>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</si>
  <si>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</si>
  <si>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</si>
  <si>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</si>
  <si>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</si>
  <si>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</si>
  <si>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</si>
  <si>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</si>
  <si>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</si>
  <si>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</si>
  <si>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</si>
  <si>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</si>
  <si>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</si>
  <si>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</si>
  <si>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</si>
  <si>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</si>
  <si>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</si>
  <si>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</si>
  <si>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</si>
  <si>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</si>
  <si>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</si>
  <si>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</si>
  <si>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</si>
  <si>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</si>
  <si>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</si>
  <si>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</si>
  <si>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</si>
  <si>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</si>
  <si>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</si>
  <si>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</si>
  <si>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</si>
  <si>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</si>
  <si>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</si>
  <si>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</si>
  <si>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</si>
  <si>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</si>
  <si>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</si>
  <si>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</si>
  <si>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</si>
  <si>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</si>
  <si>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</si>
  <si>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</si>
  <si>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</si>
  <si>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</si>
  <si>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</si>
  <si>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</si>
  <si>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</si>
  <si>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</si>
  <si>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</si>
  <si>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</si>
  <si>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</si>
  <si>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</si>
  <si>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</si>
  <si>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</si>
  <si>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</si>
  <si>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</si>
  <si>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</si>
  <si>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</si>
  <si>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</si>
  <si>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</si>
  <si>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</si>
  <si>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</si>
  <si>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</si>
  <si>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</si>
  <si>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</si>
  <si>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</si>
  <si>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</si>
  <si>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</si>
  <si>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</si>
  <si>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</si>
  <si>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</si>
  <si>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</si>
  <si>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</si>
  <si>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</si>
  <si>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</si>
  <si>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</si>
  <si>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</si>
  <si>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</si>
  <si>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</si>
  <si>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</si>
  <si>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</si>
  <si>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</si>
  <si>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</si>
  <si>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</si>
  <si>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</si>
  <si>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</si>
  <si>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</si>
  <si>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</si>
  <si>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</si>
  <si>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</si>
  <si>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</si>
  <si>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</si>
  <si>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</si>
  <si>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</si>
  <si>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</si>
  <si>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</si>
  <si>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</si>
  <si>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</si>
  <si>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</si>
  <si>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</si>
  <si>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</si>
  <si>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</si>
  <si>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</si>
  <si>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</si>
  <si>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</si>
  <si>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</si>
  <si>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</si>
  <si>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</si>
  <si>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</si>
  <si>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</si>
  <si>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</si>
  <si>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</si>
  <si>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</si>
  <si>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</si>
  <si>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</si>
  <si>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</si>
  <si>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</si>
  <si>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</si>
  <si>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</si>
  <si>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</si>
  <si>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</si>
  <si>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</si>
  <si>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</si>
  <si>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</si>
  <si>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</si>
  <si>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</si>
  <si>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</si>
  <si>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</si>
  <si>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</si>
  <si>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</si>
  <si>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</si>
  <si>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</si>
  <si>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</si>
  <si>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</si>
  <si>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</si>
  <si>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</si>
  <si>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</si>
  <si>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</si>
  <si>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</si>
  <si>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</si>
  <si>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</si>
  <si>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</si>
  <si>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</si>
  <si>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</si>
  <si>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</si>
  <si>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</si>
  <si>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</si>
  <si>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</si>
  <si>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</si>
  <si>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</si>
  <si>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</si>
  <si>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</si>
  <si>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</si>
  <si>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</si>
  <si>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</si>
  <si>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</si>
  <si>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</si>
  <si>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</si>
  <si>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</si>
  <si>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</si>
  <si>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</si>
  <si>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</si>
  <si>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</si>
  <si>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</si>
  <si>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</si>
  <si>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</si>
  <si>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</si>
  <si>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</si>
  <si>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</si>
  <si>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</si>
  <si>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</si>
  <si>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</si>
  <si>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</si>
  <si>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</si>
  <si>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</si>
  <si>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</si>
  <si>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</si>
  <si>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</si>
  <si>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</si>
  <si>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</si>
  <si>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</si>
  <si>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</si>
  <si>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</si>
  <si>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</si>
  <si>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</si>
  <si>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</si>
  <si>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</si>
  <si>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</si>
  <si>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</si>
  <si>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</si>
  <si>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</si>
  <si>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</si>
  <si>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</si>
  <si>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</si>
  <si>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</si>
  <si>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</si>
  <si>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</si>
  <si>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</si>
  <si>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</si>
  <si>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</si>
  <si>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</si>
  <si>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</si>
  <si>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</si>
  <si>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</si>
  <si>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</si>
  <si>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</si>
  <si>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</si>
  <si>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</si>
  <si>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</si>
  <si>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</si>
  <si>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</si>
  <si>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</si>
  <si>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</si>
  <si>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</si>
  <si>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</si>
  <si>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</si>
  <si>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</si>
  <si>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</si>
  <si>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</si>
  <si>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</si>
  <si>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</si>
  <si>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</si>
  <si>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</si>
  <si>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</si>
  <si>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</si>
  <si>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</si>
  <si>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</si>
  <si>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</si>
  <si>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</si>
  <si>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</si>
  <si>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</si>
  <si>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</si>
  <si>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</si>
  <si>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</si>
  <si>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</si>
  <si>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</si>
  <si>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</si>
  <si>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</si>
  <si>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</si>
  <si>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</si>
  <si>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</si>
  <si>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</si>
  <si>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</si>
  <si>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</si>
  <si>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</si>
  <si>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</si>
  <si>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</si>
  <si>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</si>
  <si>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</si>
  <si>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</si>
  <si>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</si>
  <si>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</si>
  <si>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</si>
  <si>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</si>
  <si>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</si>
  <si>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</si>
  <si>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</si>
  <si>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</si>
  <si>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</si>
  <si>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</si>
  <si>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</si>
  <si>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</si>
  <si>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</si>
  <si>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</si>
  <si>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</si>
  <si>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</si>
  <si>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</si>
  <si>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</si>
  <si>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</si>
  <si>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</si>
  <si>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</si>
  <si>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</si>
  <si>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</si>
  <si>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</si>
  <si>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</si>
  <si>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</si>
  <si>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</si>
  <si>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</si>
  <si>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</si>
  <si>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</si>
  <si>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</si>
  <si>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</si>
  <si>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</si>
  <si>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</si>
  <si>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</si>
  <si>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</si>
  <si>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</si>
  <si>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</si>
  <si>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</si>
  <si>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</si>
  <si>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</si>
  <si>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</si>
  <si>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</si>
  <si>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</si>
  <si>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</si>
  <si>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</si>
  <si>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</si>
  <si>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</si>
  <si>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</si>
  <si>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</si>
  <si>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</si>
  <si>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</si>
  <si>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</si>
  <si>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</si>
  <si>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</si>
  <si>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</si>
  <si>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</si>
  <si>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</si>
  <si>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</si>
  <si>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</si>
  <si>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</si>
  <si>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</si>
  <si>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</si>
  <si>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</si>
  <si>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</si>
  <si>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</si>
  <si>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</si>
  <si>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</si>
  <si>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</si>
  <si>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</si>
  <si>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</si>
  <si>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</si>
  <si>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</si>
  <si>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</si>
  <si>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</si>
  <si>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</si>
  <si>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</si>
  <si>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</si>
  <si>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</si>
  <si>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</si>
  <si>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</si>
  <si>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</si>
  <si>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</si>
  <si>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</si>
  <si>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</si>
  <si>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</si>
  <si>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</si>
  <si>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</si>
  <si>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</si>
  <si>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</si>
  <si>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</si>
  <si>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</si>
  <si>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</si>
  <si>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</si>
  <si>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</si>
  <si>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</si>
  <si>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</si>
  <si>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</si>
  <si>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</si>
  <si>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</si>
  <si>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</si>
  <si>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</si>
  <si>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</si>
  <si>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</si>
  <si>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</si>
  <si>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</si>
  <si>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</si>
  <si>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</si>
  <si>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</si>
  <si>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</si>
  <si>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</si>
  <si>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</si>
  <si>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</si>
  <si>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</si>
  <si>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</si>
  <si>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</si>
  <si>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</si>
  <si>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</si>
  <si>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</si>
  <si>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</si>
  <si>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</si>
  <si>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</si>
  <si>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</si>
  <si>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</si>
  <si>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</si>
  <si>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</si>
  <si>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</si>
  <si>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</si>
  <si>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</si>
  <si>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</si>
  <si>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</si>
  <si>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</si>
  <si>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</si>
  <si>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</si>
  <si>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</si>
  <si>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</si>
  <si>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</si>
  <si>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</si>
  <si>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</si>
  <si>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</si>
  <si>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</si>
  <si>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</si>
  <si>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</si>
  <si>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</si>
  <si>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</si>
  <si>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</si>
  <si>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</si>
  <si>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</si>
  <si>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</si>
  <si>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</si>
  <si>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</si>
  <si>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</si>
  <si>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</si>
  <si>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</si>
  <si>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</si>
  <si>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</si>
  <si>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</si>
  <si>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</si>
  <si>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</si>
  <si>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</si>
  <si>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</si>
  <si>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</si>
  <si>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</si>
  <si>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</si>
  <si>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</si>
  <si>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</si>
  <si>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</si>
  <si>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</si>
  <si>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</si>
  <si>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</si>
  <si>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</si>
  <si>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</si>
  <si>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</si>
  <si>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</si>
  <si>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</si>
  <si>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</si>
  <si>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</si>
  <si>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</si>
  <si>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</si>
  <si>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</si>
  <si>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</si>
  <si>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</si>
  <si>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</si>
  <si>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</si>
  <si>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</si>
  <si>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</si>
  <si>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</si>
  <si>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</si>
  <si>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</si>
  <si>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</si>
  <si>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</si>
  <si>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</si>
  <si>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</si>
  <si>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</si>
  <si>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</si>
  <si>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</si>
  <si>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</si>
  <si>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</si>
  <si>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</si>
  <si>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</si>
  <si>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</si>
  <si>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</si>
  <si>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</si>
  <si>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</si>
  <si>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</si>
  <si>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</si>
  <si>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</si>
  <si>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</si>
  <si>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</si>
  <si>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</si>
  <si>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</si>
  <si>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</si>
  <si>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</si>
  <si>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</si>
  <si>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</si>
  <si>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</si>
  <si>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</si>
  <si>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</si>
  <si>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</si>
  <si>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</si>
  <si>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</si>
  <si>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</si>
  <si>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</si>
  <si>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</si>
  <si>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</si>
  <si>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</si>
  <si>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</si>
  <si>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</si>
  <si>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</si>
  <si>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</si>
  <si>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</si>
  <si>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</si>
  <si>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</si>
  <si>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</si>
  <si>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</si>
  <si>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</si>
  <si>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</si>
  <si>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</si>
  <si>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</si>
  <si>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</si>
  <si>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</si>
  <si>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</si>
  <si>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</si>
  <si>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</si>
  <si>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</si>
  <si>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</si>
  <si>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</si>
  <si>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</si>
  <si>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</si>
  <si>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</si>
  <si>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</si>
  <si>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</si>
  <si>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</si>
  <si>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</si>
  <si>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</si>
  <si>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</si>
  <si>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</si>
  <si>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</si>
  <si>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</si>
  <si>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</si>
  <si>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</si>
  <si>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</si>
  <si>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</si>
  <si>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</si>
  <si>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</si>
  <si>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</si>
  <si>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</si>
  <si>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</si>
  <si>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</si>
  <si>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</si>
  <si>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</si>
  <si>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</si>
  <si>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</si>
  <si>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</si>
  <si>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</si>
  <si>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</si>
  <si>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</si>
  <si>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</si>
  <si>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</si>
  <si>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</si>
  <si>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</si>
  <si>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</si>
  <si>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</si>
  <si>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</si>
  <si>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</si>
  <si>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</si>
  <si>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</si>
  <si>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</si>
  <si>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</si>
  <si>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</si>
  <si>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</si>
  <si>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</si>
  <si>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</si>
  <si>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</si>
  <si>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</si>
  <si>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</si>
  <si>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</si>
  <si>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</si>
  <si>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</si>
  <si>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</si>
  <si>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</si>
  <si>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</si>
  <si>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</si>
  <si>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</si>
  <si>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</si>
  <si>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</si>
  <si>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</si>
  <si>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</si>
  <si>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</si>
  <si>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</si>
  <si>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</si>
  <si>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</si>
  <si>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</si>
  <si>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</si>
  <si>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</si>
  <si>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</si>
  <si>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</si>
  <si>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</si>
  <si>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</si>
  <si>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</si>
  <si>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</si>
  <si>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</si>
  <si>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</si>
  <si>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</si>
  <si>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</si>
  <si>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</si>
  <si>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</si>
  <si>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</si>
  <si>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</si>
  <si>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</si>
  <si>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</si>
  <si>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</si>
  <si>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</si>
  <si>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</si>
  <si>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</si>
  <si>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</si>
  <si>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</si>
  <si>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</si>
  <si>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</si>
  <si>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</si>
  <si>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</si>
  <si>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</si>
  <si>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</si>
  <si>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</si>
  <si>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</si>
  <si>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</si>
  <si>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</si>
  <si>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</si>
  <si>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</si>
  <si>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</si>
  <si>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</si>
  <si>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</si>
  <si>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</si>
  <si>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</si>
  <si>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</si>
  <si>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</si>
  <si>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</si>
  <si>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</si>
  <si>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</si>
  <si>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</si>
  <si>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</si>
  <si>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</si>
  <si>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</si>
  <si>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</si>
  <si>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</si>
  <si>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</si>
  <si>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</si>
  <si>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</si>
  <si>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</si>
  <si>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</si>
  <si>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</si>
  <si>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</si>
  <si>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</si>
  <si>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</si>
  <si>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</si>
  <si>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</si>
  <si>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</si>
  <si>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</si>
  <si>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</si>
  <si>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</si>
  <si>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</si>
  <si>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</si>
  <si>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</si>
  <si>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</si>
  <si>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</si>
  <si>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</si>
  <si>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</si>
  <si>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</si>
  <si>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</si>
  <si>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</si>
  <si>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</si>
  <si>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</si>
  <si>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</si>
  <si>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</si>
  <si>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</si>
  <si>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</si>
  <si>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</si>
  <si>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</si>
  <si>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</si>
  <si>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</si>
  <si>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</si>
  <si>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</si>
  <si>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</si>
  <si>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</si>
  <si>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</si>
  <si>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</si>
  <si>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</si>
  <si>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</si>
  <si>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</si>
  <si>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</si>
  <si>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</si>
  <si>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</si>
  <si>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</si>
  <si>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</si>
  <si>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</si>
  <si>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</si>
  <si>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</si>
  <si>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</si>
  <si>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</si>
  <si>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</si>
  <si>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</si>
  <si>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</si>
  <si>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</si>
  <si>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</si>
  <si>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</si>
  <si>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</si>
  <si>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</si>
  <si>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</si>
  <si>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</si>
  <si>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</si>
  <si>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</si>
  <si>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</si>
  <si>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</si>
  <si>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</si>
  <si>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</si>
  <si>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</si>
  <si>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</si>
  <si>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</si>
  <si>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</si>
  <si>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</si>
  <si>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</si>
  <si>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</si>
  <si>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</si>
  <si>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</si>
  <si>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</si>
  <si>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</si>
  <si>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</si>
  <si>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</si>
  <si>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</si>
  <si>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</si>
  <si>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</si>
  <si>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</si>
  <si>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</si>
  <si>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</si>
  <si>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</si>
  <si>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</si>
  <si>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</si>
  <si>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</si>
  <si>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</si>
  <si>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</si>
  <si>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</si>
  <si>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</si>
  <si>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</si>
  <si>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</si>
  <si>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</si>
  <si>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</si>
  <si>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</si>
  <si>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</si>
  <si>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</si>
  <si>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</si>
  <si>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</si>
  <si>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</si>
  <si>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</si>
  <si>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</si>
  <si>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</si>
  <si>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</si>
  <si>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</si>
  <si>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</si>
  <si>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</si>
  <si>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</si>
  <si>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</si>
  <si>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</si>
  <si>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</si>
  <si>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</si>
  <si>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</si>
  <si>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</si>
  <si>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</si>
  <si>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</si>
  <si>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</si>
  <si>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</si>
  <si>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</si>
  <si>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</si>
  <si>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</si>
  <si>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</si>
  <si>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</si>
  <si>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</si>
  <si>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</si>
  <si>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</si>
  <si>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</si>
  <si>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</si>
  <si>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</si>
  <si>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</si>
  <si>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</si>
  <si>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</si>
  <si>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</si>
  <si>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</si>
  <si>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</si>
  <si>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</si>
  <si>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</si>
  <si>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</si>
  <si>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</si>
  <si>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</si>
  <si>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</si>
  <si>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</si>
  <si>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</si>
  <si>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</si>
  <si>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</si>
  <si>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</si>
  <si>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</si>
  <si>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</si>
  <si>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</si>
  <si>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</si>
  <si>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</si>
  <si>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</si>
  <si>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</si>
  <si>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</si>
  <si>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</si>
  <si>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</si>
  <si>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</si>
  <si>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</si>
  <si>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</si>
  <si>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MARYURITH GONZALEZ RENDON</t>
  </si>
  <si>
    <t>CRA 13 NRO 15 19</t>
  </si>
  <si>
    <t>318 7022504</t>
  </si>
  <si>
    <t>Risaralda</t>
  </si>
  <si>
    <t>2021-66-66001022020</t>
  </si>
  <si>
    <t>Prestar los servicios de educacion inicial en el marco de la atencion integral en Hogares Infantiles -  HI -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</si>
  <si>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66-26-2012-198</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</si>
  <si>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responsabilidad dicha atencion.</t>
  </si>
  <si>
    <t>66-26-2017-270</t>
  </si>
  <si>
    <t>Prestar el servicio de atencion integral a niños y niñas menores de 5 años, o hasta su ingreso al grado de transicion, con el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hogares infantiles.</t>
  </si>
  <si>
    <t>66-26-2018-154</t>
  </si>
  <si>
    <t>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 hogares infantiles.</t>
  </si>
  <si>
    <t>66-26-2019-091</t>
  </si>
  <si>
    <t>Prestar el servicio de hogares infantiles HI, de conformidad con el manual operativo de la modalidad institucional y las directrices establecidas por el ICBF, en armonia con la politica de estado para el desarrollo integral de la primera infancia de cero a siempre.</t>
  </si>
  <si>
    <t>66-26-2020-102</t>
  </si>
  <si>
    <t>Prestar el servicio de educacion inicial en el marco de la atencion integral en hogares infantiles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</si>
</sst>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37" zoomScale="85" zoomScaleNormal="85" zoomScaleSheetLayoutView="40" zoomScalePageLayoutView="40" workbookViewId="0">
      <selection activeCell="F49" sqref="F4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2680</v>
      </c>
      <c r="D15" s="35"/>
      <c r="E15" s="35"/>
      <c r="F15" s="5"/>
      <c r="G15" s="32" t="s">
        <v>1168</v>
      </c>
      <c r="H15" s="103" t="s">
        <v>2679</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891409536</v>
      </c>
      <c r="C20" s="5"/>
      <c r="D20" s="73"/>
      <c r="E20" s="5"/>
      <c r="F20" s="5"/>
      <c r="G20" s="5"/>
      <c r="H20" s="243"/>
      <c r="I20" s="149" t="s">
        <v>396</v>
      </c>
      <c r="J20" s="150" t="s">
        <v>881</v>
      </c>
      <c r="K20" s="151">
        <v>357576200</v>
      </c>
      <c r="L20" s="152">
        <v>44242</v>
      </c>
      <c r="M20" s="152">
        <v>44561</v>
      </c>
      <c r="N20" s="135">
        <f>+(M20-L20)/30</f>
        <v>10.633333333333333</v>
      </c>
      <c r="O20" s="138"/>
      <c r="U20" s="134"/>
      <c r="V20" s="105">
        <f ca="1">NOW()</f>
        <v>44193.783473379626</v>
      </c>
      <c r="W20" s="105">
        <f ca="1">NOW()</f>
        <v>44193.783473379626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CENTRO DE ATENCION INTEGRAL AL PREESCOLAR BARRIOS DEL NORTE</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2681</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2682</v>
      </c>
      <c r="E48" s="145">
        <v>41257</v>
      </c>
      <c r="F48" s="145">
        <v>41988</v>
      </c>
      <c r="G48" s="160">
        <f>IF(AND(E48&lt;&gt;"",F48&lt;&gt;""),((F48-E48)/30),"")</f>
        <v>24.366666666666667</v>
      </c>
      <c r="H48" s="114" t="s">
        <v>2683</v>
      </c>
      <c r="I48" s="113" t="s">
        <v>396</v>
      </c>
      <c r="J48" s="113" t="s">
        <v>881</v>
      </c>
      <c r="K48" s="116">
        <v>330134939</v>
      </c>
      <c r="L48" s="115"/>
      <c r="M48" s="117"/>
      <c r="N48" s="115" t="s">
        <v>27</v>
      </c>
      <c r="O48" s="115" t="s">
        <v>26</v>
      </c>
      <c r="P48" s="78"/>
    </row>
    <row r="49" spans="1:16" s="6" customFormat="1" ht="24.75" customHeight="1" x14ac:dyDescent="0.25">
      <c r="A49" s="143">
        <v>2</v>
      </c>
      <c r="B49" s="111" t="s">
        <v>2665</v>
      </c>
      <c r="C49" s="112" t="s">
        <v>31</v>
      </c>
      <c r="D49" s="110" t="s">
        <v>2684</v>
      </c>
      <c r="E49" s="145">
        <v>43040</v>
      </c>
      <c r="F49" s="145">
        <v>43404</v>
      </c>
      <c r="G49" s="160">
        <f t="shared" ref="G49:G50" si="2">IF(AND(E49&lt;&gt;"",F49&lt;&gt;""),((F49-E49)/30),"")</f>
        <v>12.133333333333333</v>
      </c>
      <c r="H49" s="114" t="s">
        <v>2685</v>
      </c>
      <c r="I49" s="113" t="s">
        <v>396</v>
      </c>
      <c r="J49" s="113" t="s">
        <v>881</v>
      </c>
      <c r="K49" s="116">
        <v>243517968</v>
      </c>
      <c r="L49" s="115"/>
      <c r="M49" s="117"/>
      <c r="N49" s="115" t="s">
        <v>27</v>
      </c>
      <c r="O49" s="115" t="s">
        <v>26</v>
      </c>
      <c r="P49" s="78"/>
    </row>
    <row r="50" spans="1:16" s="6" customFormat="1" ht="24.75" customHeight="1" x14ac:dyDescent="0.25">
      <c r="A50" s="143">
        <v>3</v>
      </c>
      <c r="B50" s="111" t="s">
        <v>2665</v>
      </c>
      <c r="C50" s="112" t="s">
        <v>31</v>
      </c>
      <c r="D50" s="110" t="s">
        <v>2686</v>
      </c>
      <c r="E50" s="145">
        <v>43405</v>
      </c>
      <c r="F50" s="145">
        <v>43440</v>
      </c>
      <c r="G50" s="160">
        <f t="shared" si="2"/>
        <v>1.1666666666666667</v>
      </c>
      <c r="H50" s="119" t="s">
        <v>2687</v>
      </c>
      <c r="I50" s="113" t="s">
        <v>396</v>
      </c>
      <c r="J50" s="113" t="s">
        <v>881</v>
      </c>
      <c r="K50" s="116">
        <v>27144580</v>
      </c>
      <c r="L50" s="115"/>
      <c r="M50" s="117"/>
      <c r="N50" s="115" t="s">
        <v>27</v>
      </c>
      <c r="O50" s="115" t="s">
        <v>26</v>
      </c>
      <c r="P50" s="78"/>
    </row>
    <row r="51" spans="1:16" s="6" customFormat="1" ht="24.75" customHeight="1" outlineLevel="1" x14ac:dyDescent="0.25">
      <c r="A51" s="143">
        <v>4</v>
      </c>
      <c r="B51" s="111" t="s">
        <v>2665</v>
      </c>
      <c r="C51" s="112" t="s">
        <v>31</v>
      </c>
      <c r="D51" s="110" t="s">
        <v>2688</v>
      </c>
      <c r="E51" s="145">
        <v>43486</v>
      </c>
      <c r="F51" s="145">
        <v>43738</v>
      </c>
      <c r="G51" s="160">
        <f t="shared" ref="G51:G107" si="3">IF(AND(E51&lt;&gt;"",F51&lt;&gt;""),((F51-E51)/30),"")</f>
        <v>8.4</v>
      </c>
      <c r="H51" s="114" t="s">
        <v>2689</v>
      </c>
      <c r="I51" s="113" t="s">
        <v>396</v>
      </c>
      <c r="J51" s="113" t="s">
        <v>881</v>
      </c>
      <c r="K51" s="116">
        <v>193471437</v>
      </c>
      <c r="L51" s="115"/>
      <c r="M51" s="117"/>
      <c r="N51" s="115" t="s">
        <v>27</v>
      </c>
      <c r="O51" s="115" t="s">
        <v>26</v>
      </c>
      <c r="P51" s="78"/>
    </row>
    <row r="52" spans="1:16" s="7" customFormat="1" ht="24.75" customHeight="1" outlineLevel="1" x14ac:dyDescent="0.25">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2690</v>
      </c>
      <c r="E114" s="145">
        <v>43879</v>
      </c>
      <c r="F114" s="145">
        <v>44196</v>
      </c>
      <c r="G114" s="160">
        <f>IF(AND(E114&lt;&gt;"",F114&lt;&gt;""),((F114-E114)/30),"")</f>
        <v>10.566666666666666</v>
      </c>
      <c r="H114" s="122" t="s">
        <v>2691</v>
      </c>
      <c r="I114" s="121" t="s">
        <v>396</v>
      </c>
      <c r="J114" s="121" t="s">
        <v>881</v>
      </c>
      <c r="K114" s="123">
        <v>340709870</v>
      </c>
      <c r="L114" s="100" t="e">
        <f>+IF(AND(K114&gt;0,O114="Ejecución"),(K114/877802)*Tabla28[[#This Row],[% participación]],IF(AND(K114&gt;0,O114&lt;&gt;"Ejecución"),"-",""))</f>
        <v>#VALUE!</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c r="G179" s="165" t="str">
        <f>IF(F179&gt;0,SUM(E179+F179),"")</f>
        <v/>
      </c>
      <c r="H179" s="5"/>
      <c r="I179" s="191" t="s">
        <v>2671</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28592</v>
      </c>
      <c r="D193" s="5"/>
      <c r="E193" s="126">
        <v>3414</v>
      </c>
      <c r="F193" s="5"/>
      <c r="G193" s="5"/>
      <c r="H193" s="147" t="s">
        <v>2676</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c r="L211" s="21"/>
      <c r="M211" s="21"/>
      <c r="N211" s="21"/>
      <c r="O211" s="8"/>
    </row>
    <row r="212" spans="1:15" x14ac:dyDescent="0.25">
      <c r="A212" s="9"/>
      <c r="B212" s="27" t="s">
        <v>2619</v>
      </c>
      <c r="C212" s="147" t="s">
        <v>2676</v>
      </c>
      <c r="D212" s="21"/>
      <c r="G212" s="27" t="s">
        <v>2621</v>
      </c>
      <c r="H212" s="148" t="s">
        <v>2678</v>
      </c>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Janus</cp:lastModifiedBy>
  <cp:lastPrinted>2020-11-20T15:12:35Z</cp:lastPrinted>
  <dcterms:created xsi:type="dcterms:W3CDTF">2020-10-14T21:57:42Z</dcterms:created>
  <dcterms:modified xsi:type="dcterms:W3CDTF">2020-12-28T23:50:45Z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