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I SANTA TERESITA\Desktop\HERRAMIENTA BETTO\"/>
    </mc:Choice>
  </mc:AlternateContent>
  <xr:revisionPtr revIDLastSave="0" documentId="13_ncr:1_{1C3C30BF-2FF0-412F-BF00-BDE0A8007F2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<sst xmlns="http://schemas.openxmlformats.org/spreadsheetml/2006/main" count="3251" uniqueCount="2717">
  <si>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</si>
  <si>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</si>
  <si>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</si>
  <si>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</si>
  <si>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</si>
  <si>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</si>
  <si>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</si>
  <si>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</si>
  <si>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</si>
  <si>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</si>
  <si>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</si>
  <si>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</si>
  <si>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</si>
  <si>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</si>
  <si>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</si>
  <si>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</si>
  <si>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</si>
  <si>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</si>
  <si>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</si>
  <si>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</si>
  <si>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</si>
  <si>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</si>
  <si>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</si>
  <si>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</si>
  <si>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</si>
  <si>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</si>
  <si>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</si>
  <si>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</si>
  <si>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</si>
  <si>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</si>
  <si>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</si>
  <si>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</si>
  <si>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</si>
  <si>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</si>
  <si>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</si>
  <si>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</si>
  <si>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</si>
  <si>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</si>
  <si>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</si>
  <si>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</si>
  <si>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</si>
  <si>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</si>
  <si>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</si>
  <si>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</si>
  <si>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</si>
  <si>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</si>
  <si>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</si>
  <si>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</si>
  <si>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</si>
  <si>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</si>
  <si>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</si>
  <si>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</si>
  <si>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</si>
  <si>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</si>
  <si>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</si>
  <si>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</si>
  <si>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</si>
  <si>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</si>
  <si>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</si>
  <si>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</si>
  <si>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</si>
  <si>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</si>
  <si>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</si>
  <si>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</si>
  <si>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</si>
  <si>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</si>
  <si>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</si>
  <si>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</si>
  <si>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</si>
  <si>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</si>
  <si>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</si>
  <si>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</si>
  <si>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</si>
  <si>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</si>
  <si>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</si>
  <si>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</si>
  <si>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</si>
  <si>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</si>
  <si>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</si>
  <si>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</si>
  <si>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</si>
  <si>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</si>
  <si>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</si>
  <si>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</si>
  <si>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</si>
  <si>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</si>
  <si>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</si>
  <si>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</si>
  <si>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</si>
  <si>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</si>
  <si>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</si>
  <si>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</si>
  <si>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</si>
  <si>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</si>
  <si>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</si>
  <si>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</si>
  <si>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</si>
  <si>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</si>
  <si>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</si>
  <si>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</si>
  <si>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</si>
  <si>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</si>
  <si>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</si>
  <si>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</si>
  <si>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</si>
  <si>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</si>
  <si>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</si>
  <si>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</si>
  <si>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</si>
  <si>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</si>
  <si>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</si>
  <si>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</si>
  <si>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</si>
  <si>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</si>
  <si>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</si>
  <si>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</si>
  <si>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</si>
  <si>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</si>
  <si>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</si>
  <si>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</si>
  <si>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</si>
  <si>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</si>
  <si>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</si>
  <si>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</si>
  <si>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</si>
  <si>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</si>
  <si>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</si>
  <si>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</si>
  <si>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</si>
  <si>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</si>
  <si>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</si>
  <si>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</si>
  <si>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</si>
  <si>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</si>
  <si>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</si>
  <si>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</si>
  <si>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</si>
  <si>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</si>
  <si>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</si>
  <si>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</si>
  <si>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</si>
  <si>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</si>
  <si>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</si>
  <si>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</si>
  <si>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</si>
  <si>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</si>
  <si>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</si>
  <si>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</si>
  <si>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</si>
  <si>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</si>
  <si>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</si>
  <si>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</si>
  <si>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</si>
  <si>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</si>
  <si>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</si>
  <si>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</si>
  <si>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</si>
  <si>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</si>
  <si>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</si>
  <si>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</si>
  <si>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</si>
  <si>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</si>
  <si>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</si>
  <si>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</si>
  <si>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</si>
  <si>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</si>
  <si>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</si>
  <si>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</si>
  <si>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</si>
  <si>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</si>
  <si>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</si>
  <si>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</si>
  <si>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</si>
  <si>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</si>
  <si>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</si>
  <si>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</si>
  <si>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</si>
  <si>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</si>
  <si>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</si>
  <si>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</si>
  <si>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</si>
  <si>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</si>
  <si>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</si>
  <si>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</si>
  <si>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</si>
  <si>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</si>
  <si>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</si>
  <si>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</si>
  <si>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</si>
  <si>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</si>
  <si>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</si>
  <si>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</si>
  <si>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</si>
  <si>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</si>
  <si>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</si>
  <si>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</si>
  <si>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</si>
  <si>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</si>
  <si>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</si>
  <si>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</si>
  <si>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</si>
  <si>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</si>
  <si>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</si>
  <si>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</si>
  <si>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</si>
  <si>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</si>
  <si>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</si>
  <si>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</si>
  <si>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</si>
  <si>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</si>
  <si>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</si>
  <si>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</si>
  <si>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</si>
  <si>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</si>
  <si>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</si>
  <si>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</si>
  <si>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</si>
  <si>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</si>
  <si>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</si>
  <si>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</si>
  <si>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</si>
  <si>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</si>
  <si>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</si>
  <si>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</si>
  <si>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</si>
  <si>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</si>
  <si>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</si>
  <si>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</si>
  <si>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</si>
  <si>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</si>
  <si>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</si>
  <si>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</si>
  <si>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</si>
  <si>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</si>
  <si>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</si>
  <si>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</si>
  <si>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</si>
  <si>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</si>
  <si>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</si>
  <si>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</si>
  <si>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</si>
  <si>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</si>
  <si>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</si>
  <si>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</si>
  <si>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</si>
  <si>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</si>
  <si>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</si>
  <si>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</si>
  <si>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</si>
  <si>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</si>
  <si>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</si>
  <si>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</si>
  <si>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</si>
  <si>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</si>
  <si>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</si>
  <si>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</si>
  <si>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</si>
  <si>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</si>
  <si>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</si>
  <si>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</si>
  <si>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</si>
  <si>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</si>
  <si>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</si>
  <si>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</si>
  <si>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</si>
  <si>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</si>
  <si>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</si>
  <si>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</si>
  <si>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</si>
  <si>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</si>
  <si>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</si>
  <si>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</si>
  <si>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</si>
  <si>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</si>
  <si>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</si>
  <si>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</si>
  <si>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</si>
  <si>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</si>
  <si>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</si>
  <si>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</si>
  <si>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</si>
  <si>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</si>
  <si>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</si>
  <si>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</si>
  <si>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</si>
  <si>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</si>
  <si>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</si>
  <si>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</si>
  <si>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</si>
  <si>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</si>
  <si>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</si>
  <si>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</si>
  <si>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</si>
  <si>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</si>
  <si>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</si>
  <si>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</si>
  <si>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</si>
  <si>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</si>
  <si>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</si>
  <si>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</si>
  <si>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</si>
  <si>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</si>
  <si>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</si>
  <si>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</si>
  <si>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</si>
  <si>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</si>
  <si>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</si>
  <si>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</si>
  <si>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</si>
  <si>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</si>
  <si>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</si>
  <si>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</si>
  <si>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</si>
  <si>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</si>
  <si>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</si>
  <si>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</si>
  <si>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</si>
  <si>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</si>
  <si>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</si>
  <si>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</si>
  <si>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</si>
  <si>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</si>
  <si>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</si>
  <si>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</si>
  <si>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</si>
  <si>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</si>
  <si>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</si>
  <si>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</si>
  <si>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</si>
  <si>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</si>
  <si>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</si>
  <si>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</si>
  <si>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</si>
  <si>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</si>
  <si>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</si>
  <si>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</si>
  <si>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</si>
  <si>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</si>
  <si>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</si>
  <si>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</si>
  <si>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</si>
  <si>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</si>
  <si>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</si>
  <si>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</si>
  <si>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</si>
  <si>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</si>
  <si>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</si>
  <si>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</si>
  <si>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</si>
  <si>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</si>
  <si>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</si>
  <si>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</si>
  <si>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</si>
  <si>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</si>
  <si>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</si>
  <si>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</si>
  <si>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</si>
  <si>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</si>
  <si>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</si>
  <si>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</si>
  <si>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</si>
  <si>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</si>
  <si>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</si>
  <si>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</si>
  <si>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</si>
  <si>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</si>
  <si>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</si>
  <si>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</si>
  <si>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</si>
  <si>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</si>
  <si>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</si>
  <si>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</si>
  <si>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</si>
  <si>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</si>
  <si>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</si>
  <si>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</si>
  <si>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</si>
  <si>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</si>
  <si>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</si>
  <si>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</si>
  <si>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</si>
  <si>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</si>
  <si>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</si>
  <si>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</si>
  <si>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</si>
  <si>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</si>
  <si>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</si>
  <si>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</si>
  <si>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</si>
  <si>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</si>
  <si>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</si>
  <si>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</si>
  <si>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</si>
  <si>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</si>
  <si>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</si>
  <si>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</si>
  <si>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</si>
  <si>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</si>
  <si>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</si>
  <si>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</si>
  <si>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</si>
  <si>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</si>
  <si>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</si>
  <si>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</si>
  <si>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</si>
  <si>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</si>
  <si>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</si>
  <si>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</si>
  <si>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</si>
  <si>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</si>
  <si>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</si>
  <si>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</si>
  <si>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</si>
  <si>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</si>
  <si>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</si>
  <si>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</si>
  <si>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</si>
  <si>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</si>
  <si>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</si>
  <si>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</si>
  <si>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</si>
  <si>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</si>
  <si>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</si>
  <si>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</si>
  <si>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</si>
  <si>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</si>
  <si>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</si>
  <si>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</si>
  <si>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</si>
  <si>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</si>
  <si>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</si>
  <si>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</si>
  <si>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</si>
  <si>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</si>
  <si>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</si>
  <si>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</si>
  <si>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</si>
  <si>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</si>
  <si>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</si>
  <si>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</si>
  <si>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</si>
  <si>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</si>
  <si>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</si>
  <si>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</si>
  <si>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</si>
  <si>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</si>
  <si>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</si>
  <si>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</si>
  <si>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</si>
  <si>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</si>
  <si>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</si>
  <si>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</si>
  <si>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</si>
  <si>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</si>
  <si>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</si>
  <si>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</si>
  <si>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</si>
  <si>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</si>
  <si>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</si>
  <si>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</si>
  <si>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</si>
  <si>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</si>
  <si>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</si>
  <si>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</si>
  <si>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</si>
  <si>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</si>
  <si>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</si>
  <si>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</si>
  <si>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</si>
  <si>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</si>
  <si>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</si>
  <si>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</si>
  <si>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</si>
  <si>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</si>
  <si>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</si>
  <si>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</si>
  <si>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</si>
  <si>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</si>
  <si>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</si>
  <si>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</si>
  <si>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</si>
  <si>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</si>
  <si>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</si>
  <si>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</si>
  <si>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</si>
  <si>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</si>
  <si>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</si>
  <si>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</si>
  <si>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</si>
  <si>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</si>
  <si>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</si>
  <si>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</si>
  <si>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</si>
  <si>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</si>
  <si>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</si>
  <si>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</si>
  <si>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</si>
  <si>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</si>
  <si>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</si>
  <si>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</si>
  <si>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</si>
  <si>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</si>
  <si>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</si>
  <si>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</si>
  <si>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</si>
  <si>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</si>
  <si>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</si>
  <si>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</si>
  <si>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</si>
  <si>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</si>
  <si>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</si>
  <si>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</si>
  <si>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</si>
  <si>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</si>
  <si>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</si>
  <si>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</si>
  <si>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</si>
  <si>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</si>
  <si>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</si>
  <si>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</si>
  <si>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</si>
  <si>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</si>
  <si>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</si>
  <si>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</si>
  <si>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</si>
  <si>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</si>
  <si>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</si>
  <si>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</si>
  <si>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</si>
  <si>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</si>
  <si>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</si>
  <si>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</si>
  <si>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</si>
  <si>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</si>
  <si>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</si>
  <si>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</si>
  <si>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</si>
  <si>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</si>
  <si>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</si>
  <si>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</si>
  <si>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</si>
  <si>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</si>
  <si>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</si>
  <si>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</si>
  <si>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</si>
  <si>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</si>
  <si>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</si>
  <si>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</si>
  <si>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</si>
  <si>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</si>
  <si>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</si>
  <si>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</si>
  <si>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</si>
  <si>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</si>
  <si>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</si>
  <si>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</si>
  <si>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</si>
  <si>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</si>
  <si>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</si>
  <si>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</si>
  <si>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</si>
  <si>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</si>
  <si>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</si>
  <si>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</si>
  <si>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</si>
  <si>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</si>
  <si>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</si>
  <si>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</si>
  <si>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</si>
  <si>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</si>
  <si>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</si>
  <si>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</si>
  <si>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</si>
  <si>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</si>
  <si>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</si>
  <si>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</si>
  <si>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</si>
  <si>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</si>
  <si>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</si>
  <si>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</si>
  <si>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</si>
  <si>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</si>
  <si>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</si>
  <si>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</si>
  <si>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</si>
  <si>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</si>
  <si>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</si>
  <si>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</si>
  <si>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</si>
  <si>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</si>
  <si>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</si>
  <si>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</si>
  <si>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</si>
  <si>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</si>
  <si>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</si>
  <si>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</si>
  <si>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</si>
  <si>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</si>
  <si>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</si>
  <si>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</si>
  <si>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</si>
  <si>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</si>
  <si>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</si>
  <si>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</si>
  <si>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</si>
  <si>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</si>
  <si>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</si>
  <si>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</si>
  <si>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</si>
  <si>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</si>
  <si>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</si>
  <si>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</si>
  <si>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</si>
  <si>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</si>
  <si>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</si>
  <si>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</si>
  <si>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</si>
  <si>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</si>
  <si>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</si>
  <si>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</si>
  <si>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</si>
  <si>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</si>
  <si>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</si>
  <si>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</si>
  <si>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</si>
  <si>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</si>
  <si>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</si>
  <si>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</si>
  <si>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</si>
  <si>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</si>
  <si>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</si>
  <si>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</si>
  <si>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</si>
  <si>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</si>
  <si>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</si>
  <si>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</si>
  <si>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</si>
  <si>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</si>
  <si>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</si>
  <si>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</si>
  <si>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</si>
  <si>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</si>
  <si>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</si>
  <si>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</si>
  <si>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</si>
  <si>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</si>
  <si>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</si>
  <si>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</si>
  <si>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</si>
  <si>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</si>
  <si>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</si>
  <si>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</si>
  <si>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</si>
  <si>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</si>
  <si>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</si>
  <si>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</si>
  <si>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</si>
  <si>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</si>
  <si>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</si>
  <si>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</si>
  <si>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</si>
  <si>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</si>
  <si>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</si>
  <si>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</si>
  <si>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</si>
  <si>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</si>
  <si>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</si>
  <si>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</si>
  <si>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</si>
  <si>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</si>
  <si>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</si>
  <si>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</si>
  <si>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</si>
  <si>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</si>
  <si>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</si>
  <si>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</si>
  <si>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</si>
  <si>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</si>
  <si>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</si>
  <si>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</si>
  <si>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</si>
  <si>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</si>
  <si>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</si>
  <si>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</si>
  <si>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</si>
  <si>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</si>
  <si>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</si>
  <si>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</si>
  <si>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</si>
  <si>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</si>
  <si>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</si>
  <si>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</si>
  <si>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</si>
  <si>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</si>
  <si>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</si>
  <si>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</si>
  <si>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</si>
  <si>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</si>
  <si>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</si>
  <si>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</si>
  <si>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</si>
  <si>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</si>
  <si>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</si>
  <si>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</si>
  <si>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</si>
  <si>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</si>
  <si>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</si>
  <si>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</si>
  <si>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</si>
  <si>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</si>
  <si>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</si>
  <si>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</si>
  <si>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</si>
  <si>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</si>
  <si>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</si>
  <si>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</si>
  <si>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</si>
  <si>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</si>
  <si>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</si>
  <si>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</si>
  <si>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</si>
  <si>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</si>
  <si>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</si>
  <si>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</si>
  <si>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</si>
  <si>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</si>
  <si>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</si>
  <si>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</si>
  <si>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</si>
  <si>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</si>
  <si>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</si>
  <si>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</si>
  <si>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</si>
  <si>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</si>
  <si>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</si>
  <si>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</si>
  <si>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</si>
  <si>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</si>
  <si>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</si>
  <si>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</si>
  <si>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</si>
  <si>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</si>
  <si>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</si>
  <si>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</si>
  <si>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</si>
  <si>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</si>
  <si>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</si>
  <si>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</si>
  <si>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</si>
  <si>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</si>
  <si>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</si>
  <si>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</si>
  <si>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</si>
  <si>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</si>
  <si>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</si>
  <si>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</si>
  <si>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</si>
  <si>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</si>
  <si>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</si>
  <si>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</si>
  <si>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</si>
  <si>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</si>
  <si>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</si>
  <si>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</si>
  <si>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</si>
  <si>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</si>
  <si>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</si>
  <si>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</si>
  <si>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</si>
  <si>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</si>
  <si>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</si>
  <si>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</si>
  <si>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</si>
  <si>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</si>
  <si>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</si>
  <si>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</si>
  <si>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</si>
  <si>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</si>
  <si>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</si>
  <si>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</si>
  <si>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</si>
  <si>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</si>
  <si>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</si>
  <si>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</si>
  <si>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</si>
  <si>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</si>
  <si>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</si>
  <si>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</si>
  <si>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</si>
  <si>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</si>
  <si>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</si>
  <si>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</si>
  <si>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</si>
  <si>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</si>
  <si>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</si>
  <si>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</si>
  <si>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</si>
  <si>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</si>
  <si>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</si>
  <si>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</si>
  <si>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</si>
  <si>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</si>
  <si>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</si>
  <si>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</si>
  <si>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</si>
  <si>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</si>
  <si>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</si>
  <si>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</si>
  <si>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</si>
  <si>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</si>
  <si>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</si>
  <si>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</si>
  <si>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</si>
  <si>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</si>
  <si>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</si>
  <si>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</si>
  <si>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</si>
  <si>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</si>
  <si>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</si>
  <si>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</si>
  <si>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</si>
  <si>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</si>
  <si>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</si>
  <si>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</si>
  <si>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</si>
  <si>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</si>
  <si>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</si>
  <si>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</si>
  <si>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</si>
  <si>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</si>
  <si>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</si>
  <si>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</si>
  <si>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</si>
  <si>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</si>
  <si>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</si>
  <si>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</si>
  <si>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</si>
  <si>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</si>
  <si>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</si>
  <si>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</si>
  <si>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</si>
  <si>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</si>
  <si>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</si>
  <si>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</si>
  <si>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</si>
  <si>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</si>
  <si>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</si>
  <si>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</si>
  <si>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</si>
  <si>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</si>
  <si>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</si>
  <si>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</si>
  <si>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</si>
  <si>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</si>
  <si>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</si>
  <si>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</si>
  <si>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</si>
  <si>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</si>
  <si>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</si>
  <si>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</si>
  <si>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</si>
  <si>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</si>
  <si>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</si>
  <si>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</si>
  <si>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</si>
  <si>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</si>
  <si>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</si>
  <si>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</si>
  <si>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</si>
  <si>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</si>
  <si>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</si>
  <si>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</si>
  <si>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</si>
  <si>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</si>
  <si>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</si>
  <si>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</si>
  <si>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</si>
  <si>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</si>
  <si>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</si>
  <si>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</si>
  <si>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</si>
  <si>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</si>
  <si>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</si>
  <si>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</si>
  <si>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</si>
  <si>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</si>
  <si>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</si>
  <si>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</si>
  <si>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</si>
  <si>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</si>
  <si>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</si>
  <si>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</si>
  <si>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</si>
  <si>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</si>
  <si>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</si>
  <si>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</si>
  <si>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</si>
  <si>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</si>
  <si>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</si>
  <si>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</si>
  <si>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</si>
  <si>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</si>
  <si>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</si>
  <si>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</si>
  <si>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</si>
  <si>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</si>
  <si>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</si>
  <si>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</si>
  <si>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</si>
  <si>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</si>
  <si>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</si>
  <si>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</si>
  <si>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</si>
  <si>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</si>
  <si>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</si>
  <si>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</si>
  <si>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</si>
  <si>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</si>
  <si>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</si>
  <si>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</si>
  <si>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</si>
  <si>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</si>
  <si>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</si>
  <si>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</si>
  <si>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</si>
  <si>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</si>
  <si>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</si>
  <si>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</si>
  <si>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</si>
  <si>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</si>
  <si>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</si>
  <si>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</si>
  <si>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</si>
  <si>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</si>
  <si>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</si>
  <si>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</si>
  <si>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</si>
  <si>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</si>
  <si>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</si>
  <si>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</si>
  <si>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</si>
  <si>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</si>
  <si>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</si>
  <si>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</si>
  <si>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</si>
  <si>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</si>
  <si>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</si>
  <si>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</si>
  <si>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</si>
  <si>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</si>
  <si>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</si>
  <si>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</si>
  <si>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</si>
  <si>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</si>
  <si>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</si>
  <si>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</si>
  <si>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</si>
  <si>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</si>
  <si>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</si>
  <si>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</si>
  <si>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</si>
  <si>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</si>
  <si>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</si>
  <si>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</si>
  <si>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</si>
  <si>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</si>
  <si>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</si>
  <si>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</si>
  <si>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</si>
  <si>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</si>
  <si>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</si>
  <si>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</si>
  <si>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</si>
  <si>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</si>
  <si>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</si>
  <si>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</si>
  <si>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</si>
  <si>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</si>
  <si>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</si>
  <si>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</si>
  <si>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</si>
  <si>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</si>
  <si>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</si>
  <si>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</si>
  <si>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</si>
  <si>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</si>
  <si>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</si>
  <si>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</si>
  <si>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</si>
  <si>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</si>
  <si>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</si>
  <si>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</si>
  <si>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</si>
  <si>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</si>
  <si>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</si>
  <si>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</si>
  <si>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</si>
  <si>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</si>
  <si>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</si>
  <si>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</si>
  <si>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</si>
  <si>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</si>
  <si>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</si>
  <si>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</si>
  <si>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</si>
  <si>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</si>
  <si>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</si>
  <si>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</si>
  <si>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</si>
  <si>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</si>
  <si>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</si>
  <si>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</si>
  <si>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</si>
  <si>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</si>
  <si>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</si>
  <si>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</si>
  <si>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</si>
  <si>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</si>
  <si>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</si>
  <si>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</si>
  <si>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</si>
  <si>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</si>
  <si>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</si>
  <si>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</si>
  <si>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</si>
  <si>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</si>
  <si>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</si>
  <si>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</si>
  <si>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</si>
  <si>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</si>
  <si>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</si>
  <si>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</si>
  <si>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</si>
  <si>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</si>
  <si>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</si>
  <si>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</si>
  <si>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</si>
  <si>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</si>
  <si>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</si>
  <si>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</si>
  <si>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</si>
  <si>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</si>
  <si>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</si>
  <si>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</si>
  <si>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</si>
  <si>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</si>
  <si>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</si>
  <si>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</si>
  <si>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</si>
  <si>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</si>
  <si>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</si>
  <si>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</si>
  <si>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</si>
  <si>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</si>
  <si>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</si>
  <si>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</si>
  <si>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</si>
  <si>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</si>
  <si>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</si>
  <si>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</si>
  <si>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</si>
  <si>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</si>
  <si>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</si>
  <si>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</si>
  <si>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</si>
  <si>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</si>
  <si>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</si>
  <si>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</si>
  <si>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</si>
  <si>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</si>
  <si>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</si>
  <si>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</si>
  <si>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</si>
  <si>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</si>
  <si>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</si>
  <si>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</si>
  <si>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</si>
  <si>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</si>
  <si>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</si>
  <si>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</si>
  <si>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</si>
  <si>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</si>
  <si>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</si>
  <si>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</si>
  <si>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</si>
  <si>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</si>
  <si>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</si>
  <si>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</si>
  <si>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</si>
  <si>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</si>
  <si>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</si>
  <si>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</si>
  <si>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</si>
  <si>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</si>
  <si>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</si>
  <si>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</si>
  <si>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</si>
  <si>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</si>
  <si>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</si>
  <si>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</si>
  <si>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</si>
  <si>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</si>
  <si>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</si>
  <si>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</si>
  <si>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</si>
  <si>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</si>
  <si>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</si>
  <si>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</si>
  <si>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</si>
  <si>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</si>
  <si>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</si>
  <si>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</si>
  <si>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</si>
  <si>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</si>
  <si>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</si>
  <si>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</si>
  <si>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</si>
  <si>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</si>
  <si>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</si>
  <si>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</si>
  <si>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</si>
  <si>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</si>
  <si>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</si>
  <si>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</si>
  <si>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</si>
  <si>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</si>
  <si>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</si>
  <si>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</si>
  <si>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</si>
  <si>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</si>
  <si>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</si>
  <si>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</si>
  <si>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</si>
  <si>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</si>
  <si>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</si>
  <si>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</si>
  <si>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</si>
  <si>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</si>
  <si>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</si>
  <si>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</si>
  <si>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</si>
  <si>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</si>
  <si>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</si>
  <si>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</si>
  <si>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</si>
  <si>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</si>
  <si>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</si>
  <si>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</si>
  <si>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</si>
  <si>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</si>
  <si>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</si>
  <si>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</si>
  <si>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</si>
  <si>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</si>
  <si>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</si>
  <si>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</si>
  <si>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</si>
  <si>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</si>
  <si>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</si>
  <si>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</si>
  <si>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</si>
  <si>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</si>
  <si>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</si>
  <si>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</si>
  <si>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</si>
  <si>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</si>
  <si>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</si>
  <si>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</si>
  <si>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</si>
  <si>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</si>
  <si>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</si>
  <si>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</si>
  <si>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</si>
  <si>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</si>
  <si>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</si>
  <si>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</si>
  <si>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</si>
  <si>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</si>
  <si>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</si>
  <si>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</si>
  <si>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</si>
  <si>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</si>
  <si>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</si>
  <si>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</si>
  <si>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</si>
  <si>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</si>
  <si>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</si>
  <si>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</si>
  <si>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</si>
  <si>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</si>
  <si>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</si>
  <si>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</si>
  <si>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</si>
  <si>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</si>
  <si>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</si>
  <si>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</si>
  <si>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</si>
  <si>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</si>
  <si>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</si>
  <si>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</si>
  <si>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</si>
  <si>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</si>
  <si>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</si>
  <si>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</si>
  <si>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</si>
  <si>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</si>
  <si>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</si>
  <si>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</si>
  <si>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</si>
  <si>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</si>
  <si>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</si>
  <si>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</si>
  <si>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</si>
  <si>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</si>
  <si>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</si>
  <si>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</si>
  <si>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</si>
  <si>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</si>
  <si>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</si>
  <si>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</si>
  <si>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</si>
  <si>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</si>
  <si>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</si>
  <si>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</si>
  <si>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</si>
  <si>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</si>
  <si>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</si>
  <si>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</si>
  <si>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</si>
  <si>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</si>
  <si>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</si>
  <si>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</si>
  <si>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</si>
  <si>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</si>
  <si>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</si>
  <si>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</si>
  <si>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</si>
  <si>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</si>
  <si>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</si>
  <si>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</si>
  <si>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</si>
  <si>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</si>
  <si>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</si>
  <si>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</si>
  <si>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</si>
  <si>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</si>
  <si>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</si>
  <si>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</si>
  <si>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</si>
  <si>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</si>
  <si>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</si>
  <si>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</si>
  <si>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</si>
  <si>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</si>
  <si>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</si>
  <si>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</si>
  <si>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</si>
  <si>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</si>
  <si>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</si>
  <si>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</si>
  <si>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</si>
  <si>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</si>
  <si>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</si>
  <si>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</si>
  <si>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</si>
  <si>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</si>
  <si>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</si>
  <si>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</si>
  <si>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</si>
  <si>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</si>
  <si>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</si>
  <si>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</si>
  <si>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</si>
  <si>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</si>
  <si>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</si>
  <si>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</si>
  <si>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</si>
  <si>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</si>
  <si>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</si>
  <si>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</si>
  <si>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</si>
  <si>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</si>
  <si>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</si>
  <si>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</si>
  <si>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</si>
  <si>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</si>
  <si>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</si>
  <si>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</si>
  <si>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</si>
  <si>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</si>
  <si>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</si>
  <si>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</si>
  <si>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</si>
  <si>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</si>
  <si>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</si>
  <si>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</si>
  <si>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</si>
  <si>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</si>
  <si>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</si>
  <si>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</si>
  <si>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</si>
  <si>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</si>
  <si>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</si>
  <si>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</si>
  <si>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</si>
  <si>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</si>
  <si>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</si>
  <si>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</si>
  <si>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</si>
  <si>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</si>
  <si>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</si>
  <si>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</si>
  <si>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</si>
  <si>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</si>
  <si>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</si>
  <si>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</si>
  <si>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</si>
  <si>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</si>
  <si>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</si>
  <si>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</si>
  <si>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</si>
  <si>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</si>
  <si>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</si>
  <si>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</si>
  <si>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</si>
  <si>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</si>
  <si>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</si>
  <si>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</si>
  <si>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</si>
  <si>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</si>
  <si>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</si>
  <si>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</si>
  <si>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</si>
  <si>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</si>
  <si>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</si>
  <si>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</si>
  <si>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</si>
  <si>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</si>
  <si>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</si>
  <si>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</si>
  <si>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</si>
  <si>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</si>
  <si>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</si>
  <si>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</si>
  <si>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</si>
  <si>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</si>
  <si>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</si>
  <si>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</si>
  <si>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</si>
  <si>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</si>
  <si>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</si>
  <si>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</si>
  <si>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</si>
  <si>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</si>
  <si>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</si>
  <si>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</si>
  <si>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</si>
  <si>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</si>
  <si>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</si>
  <si>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</si>
  <si>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</si>
  <si>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</si>
  <si>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</si>
  <si>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</si>
  <si>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</si>
  <si>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</si>
  <si>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</si>
  <si>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</si>
  <si>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</si>
  <si>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</si>
  <si>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</si>
  <si>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</si>
  <si>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</si>
  <si>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</si>
  <si>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</si>
  <si>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</si>
  <si>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</si>
  <si>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</si>
  <si>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</si>
  <si>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</si>
  <si>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</si>
  <si>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</si>
  <si>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</si>
  <si>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</si>
  <si>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</si>
  <si>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</si>
  <si>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</si>
  <si>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</si>
  <si>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</si>
  <si>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</si>
  <si>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</si>
  <si>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</si>
  <si>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</si>
  <si>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</si>
  <si>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</si>
  <si>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</si>
  <si>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</si>
  <si>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</si>
  <si>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</si>
  <si>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</si>
  <si>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</si>
  <si>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</si>
  <si>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</si>
  <si>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</si>
  <si>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</si>
  <si>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</si>
  <si>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</si>
  <si>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</si>
  <si>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</si>
  <si>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</si>
  <si>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</si>
  <si>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</si>
  <si>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</si>
  <si>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</si>
  <si>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</si>
  <si>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</si>
  <si>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</si>
  <si>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</si>
  <si>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</si>
  <si>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</si>
  <si>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</si>
  <si>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</si>
  <si>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</si>
  <si>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</si>
  <si>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</si>
  <si>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</si>
  <si>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</si>
  <si>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</si>
  <si>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</si>
  <si>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</si>
  <si>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</si>
  <si>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</si>
  <si>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</si>
  <si>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</si>
  <si>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</si>
  <si>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</si>
  <si>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</si>
  <si>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</si>
  <si>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</si>
  <si>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</si>
  <si>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</si>
  <si>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</si>
  <si>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</si>
  <si>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</si>
  <si>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</si>
  <si>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</si>
  <si>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</si>
  <si>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</si>
  <si>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</si>
  <si>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</si>
  <si>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</si>
  <si>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</si>
  <si>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</si>
  <si>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</si>
  <si>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</si>
  <si>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</si>
  <si>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</si>
  <si>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</si>
  <si>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</si>
  <si>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</si>
  <si>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</si>
  <si>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</si>
  <si>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</si>
  <si>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</si>
  <si>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</si>
  <si>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</si>
  <si>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</si>
  <si>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</si>
  <si>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</si>
  <si>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</si>
  <si>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</si>
  <si>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</si>
  <si>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</si>
  <si>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</si>
  <si>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</si>
  <si>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</si>
  <si>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</si>
  <si>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</si>
  <si>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</si>
  <si>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</si>
  <si>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</si>
  <si>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</si>
  <si>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</si>
  <si>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</si>
  <si>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</si>
  <si>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</si>
  <si>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</si>
  <si>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</si>
  <si>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</si>
  <si>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</si>
  <si>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</si>
  <si>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</si>
  <si>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</si>
  <si>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</si>
  <si>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</si>
  <si>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</si>
  <si>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</si>
  <si>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</si>
  <si>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</si>
  <si>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</si>
  <si>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</si>
  <si>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</si>
  <si>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</si>
  <si>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</si>
  <si>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</si>
  <si>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</si>
  <si>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</si>
  <si>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</si>
  <si>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</si>
  <si>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</si>
  <si>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</si>
  <si>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</si>
  <si>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</si>
  <si>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</si>
  <si>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</si>
  <si>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</si>
  <si>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</si>
  <si>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</si>
  <si>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</si>
  <si>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</si>
  <si>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</si>
  <si>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</si>
  <si>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</si>
  <si>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</si>
  <si>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</si>
  <si>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</si>
  <si>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</si>
  <si>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</si>
  <si>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</si>
  <si>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</si>
  <si>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</si>
  <si>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</si>
  <si>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</si>
  <si>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</si>
  <si>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</si>
  <si>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</si>
  <si>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</si>
  <si>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</si>
  <si>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</si>
  <si>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</si>
  <si>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</si>
  <si>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</si>
  <si>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</si>
  <si>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</si>
  <si>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</si>
  <si>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</si>
  <si>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</si>
  <si>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</si>
  <si>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</si>
  <si>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</si>
  <si>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</si>
  <si>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</si>
  <si>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</si>
  <si>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</si>
  <si>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</si>
  <si>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</si>
  <si>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</si>
  <si>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</si>
  <si>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</si>
  <si>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</si>
  <si>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</si>
  <si>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</si>
  <si>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</si>
  <si>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</si>
  <si>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</si>
  <si>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</si>
  <si>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</si>
  <si>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</si>
  <si>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</si>
  <si>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</si>
  <si>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</si>
  <si>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</si>
  <si>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</si>
  <si>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</si>
  <si>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</si>
  <si>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</si>
  <si>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</si>
  <si>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</si>
  <si>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</si>
  <si>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</si>
  <si>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</si>
  <si>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</si>
  <si>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</si>
  <si>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</si>
  <si>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</si>
  <si>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</si>
  <si>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</si>
  <si>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</si>
  <si>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</si>
  <si>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</si>
  <si>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</si>
  <si>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</si>
  <si>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</si>
  <si>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</si>
  <si>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</si>
  <si>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</si>
  <si>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</si>
  <si>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</si>
  <si>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</si>
  <si>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</si>
  <si>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</si>
  <si>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</si>
  <si>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</si>
  <si>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</si>
  <si>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</si>
  <si>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</si>
  <si>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</si>
  <si>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</si>
  <si>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</si>
  <si>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</si>
  <si>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</si>
  <si>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</si>
  <si>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</si>
  <si>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</si>
  <si>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</si>
  <si>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</si>
  <si>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</si>
  <si>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</si>
  <si>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</si>
  <si>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</si>
  <si>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</si>
  <si>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</si>
  <si>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</si>
  <si>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</si>
  <si>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</si>
  <si>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</si>
  <si>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</si>
  <si>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</si>
  <si>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</si>
  <si>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</si>
  <si>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</si>
  <si>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</si>
  <si>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</si>
  <si>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</si>
  <si>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</si>
  <si>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</si>
  <si>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</si>
  <si>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</si>
  <si>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</si>
  <si>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</si>
  <si>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</si>
  <si>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</si>
  <si>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</si>
  <si>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</si>
  <si>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</si>
  <si>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</si>
  <si>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</si>
  <si>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</si>
  <si>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</si>
  <si>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</si>
  <si>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</si>
  <si>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</si>
  <si>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</si>
  <si>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</si>
  <si>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</si>
  <si>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</si>
  <si>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</si>
  <si>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</si>
  <si>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</si>
  <si>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</si>
  <si>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</si>
  <si>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</si>
  <si>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</si>
  <si>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</si>
  <si>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</si>
  <si>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</si>
  <si>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</si>
  <si>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</si>
  <si>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</si>
  <si>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</si>
  <si>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</si>
  <si>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</si>
  <si>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</si>
  <si>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</si>
  <si>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</si>
  <si>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</si>
  <si>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</si>
  <si>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</si>
  <si>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</si>
  <si>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</si>
  <si>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</si>
  <si>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</si>
  <si>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</si>
  <si>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</si>
  <si>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</si>
  <si>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</si>
  <si>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</si>
  <si>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</si>
  <si>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</si>
  <si>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</si>
  <si>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</si>
  <si>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</si>
  <si>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</si>
  <si>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</si>
  <si>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</si>
  <si>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</si>
  <si>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</si>
  <si>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</si>
  <si>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</si>
  <si>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</si>
  <si>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</si>
  <si>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</si>
  <si>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</si>
  <si>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</si>
  <si>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</si>
  <si>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</si>
  <si>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</si>
  <si>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</si>
  <si>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</si>
  <si>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</si>
  <si>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</si>
  <si>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</si>
  <si>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</si>
  <si>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</si>
  <si>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</si>
  <si>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</si>
  <si>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</si>
  <si>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</si>
  <si>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</si>
  <si>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</si>
  <si>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</si>
  <si>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</si>
  <si>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</si>
  <si>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</si>
  <si>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</si>
  <si>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</si>
  <si>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</si>
  <si>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</si>
  <si>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</si>
  <si>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</si>
  <si>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</si>
  <si>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</si>
  <si>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</si>
  <si>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</si>
  <si>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</si>
  <si>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</si>
  <si>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</si>
  <si>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</si>
  <si>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</si>
  <si>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</si>
  <si>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</si>
  <si>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</si>
  <si>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</si>
  <si>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</si>
  <si>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</si>
  <si>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</si>
  <si>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</si>
  <si>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</si>
  <si>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</si>
  <si>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</si>
  <si>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</si>
  <si>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</si>
  <si>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</si>
  <si>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</si>
  <si>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</si>
  <si>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</si>
  <si>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</si>
  <si>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</si>
  <si>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</si>
  <si>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</si>
  <si>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</si>
  <si>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</si>
  <si>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</si>
  <si>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</si>
  <si>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</si>
  <si>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</si>
  <si>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</si>
  <si>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</si>
  <si>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</si>
  <si>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</si>
  <si>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</si>
  <si>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</si>
  <si>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</si>
  <si>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</si>
  <si>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</si>
  <si>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</si>
  <si>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</si>
  <si>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</si>
  <si>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</si>
  <si>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</si>
  <si>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</si>
  <si>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</si>
  <si>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</si>
  <si>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</si>
  <si>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</si>
  <si>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</si>
  <si>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</si>
  <si>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</si>
  <si>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</si>
  <si>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</si>
  <si>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</si>
  <si>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</si>
  <si>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</si>
  <si>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</si>
  <si>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</si>
  <si>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</si>
  <si>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</si>
  <si>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</si>
  <si>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</si>
  <si>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</si>
  <si>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</si>
  <si>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</si>
  <si>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</si>
  <si>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</si>
  <si>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</si>
  <si>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</si>
  <si>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</si>
  <si>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</si>
  <si>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</si>
  <si>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</si>
  <si>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</si>
  <si>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</si>
  <si>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</si>
  <si>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</si>
  <si>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</si>
  <si>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</si>
  <si>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</si>
  <si>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</si>
  <si>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</si>
  <si>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</si>
  <si>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</si>
  <si>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</si>
  <si>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</si>
  <si>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</si>
  <si>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</si>
  <si>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</si>
  <si>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</si>
  <si>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</si>
  <si>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</si>
  <si>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</si>
  <si>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</si>
  <si>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</si>
  <si>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</si>
  <si>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</si>
  <si>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</si>
  <si>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</si>
  <si>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</si>
  <si>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</si>
  <si>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</si>
  <si>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</si>
  <si>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</si>
  <si>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</si>
  <si>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</si>
  <si>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</si>
  <si>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</si>
  <si>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</si>
  <si>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</si>
  <si>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</si>
  <si>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</si>
  <si>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</si>
  <si>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</si>
  <si>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</si>
  <si>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</si>
  <si>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</si>
  <si>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</si>
  <si>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</si>
  <si>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</si>
  <si>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</si>
  <si>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</si>
  <si>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</si>
  <si>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</si>
  <si>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</si>
  <si>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</si>
  <si>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</si>
  <si>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</si>
  <si>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</si>
  <si>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</si>
  <si>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</si>
  <si>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</si>
  <si>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</si>
  <si>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</si>
  <si>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</si>
  <si>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</si>
  <si>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</si>
  <si>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</si>
  <si>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</si>
  <si>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</si>
  <si>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</si>
  <si>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</si>
  <si>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</si>
  <si>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</si>
  <si>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</si>
  <si>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</si>
  <si>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</si>
  <si>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</si>
  <si>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</si>
  <si>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</si>
  <si>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</si>
  <si>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</si>
  <si>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</si>
  <si>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</si>
  <si>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</si>
  <si>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</si>
  <si>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</si>
  <si>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</si>
  <si>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</si>
  <si>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</si>
  <si>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</si>
  <si>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</si>
  <si>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</si>
  <si>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</si>
  <si>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</si>
  <si>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</si>
  <si>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</si>
  <si>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</si>
  <si>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</si>
  <si>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</si>
  <si>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</si>
  <si>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</si>
  <si>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</si>
  <si>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</si>
  <si>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</si>
  <si>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</si>
  <si>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</si>
  <si>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</si>
  <si>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</si>
  <si>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</si>
  <si>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</si>
  <si>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</si>
  <si>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</si>
  <si>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</si>
  <si>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</si>
  <si>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</si>
  <si>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</si>
  <si>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</si>
  <si>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</si>
  <si>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</si>
  <si>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</si>
  <si>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</si>
  <si>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</si>
  <si>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</si>
  <si>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</si>
  <si>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</si>
  <si>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</si>
  <si>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</si>
  <si>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</si>
  <si>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</si>
  <si>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</si>
  <si>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</si>
  <si>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</si>
  <si>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</si>
  <si>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</si>
  <si>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</si>
  <si>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</si>
  <si>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</si>
  <si>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</si>
  <si>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</si>
  <si>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</si>
  <si>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</si>
  <si>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</si>
  <si>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</si>
  <si>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</si>
  <si>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</si>
  <si>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</si>
  <si>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</si>
  <si>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</si>
  <si>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</si>
  <si>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</si>
  <si>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</si>
  <si>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</si>
  <si>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</si>
  <si>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</si>
  <si>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</si>
  <si>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</si>
  <si>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</si>
  <si>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</si>
  <si>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</si>
  <si>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</si>
  <si>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</si>
  <si>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</si>
  <si>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</si>
  <si>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</si>
  <si>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</si>
  <si>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</si>
  <si>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</si>
  <si>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</si>
  <si>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</si>
  <si>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</si>
  <si>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</si>
  <si>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</si>
  <si>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</si>
  <si>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</si>
  <si>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</si>
  <si>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</si>
  <si>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</si>
  <si>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</si>
  <si>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</si>
  <si>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</si>
  <si>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</si>
  <si>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</si>
  <si>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</si>
  <si>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</si>
  <si>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</si>
  <si>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</si>
  <si>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</si>
  <si>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</si>
  <si>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</si>
  <si>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</si>
  <si>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</si>
  <si>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</si>
  <si>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</si>
  <si>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</si>
  <si>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</si>
  <si>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</si>
  <si>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</si>
  <si>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</si>
  <si>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</si>
  <si>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</si>
  <si>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</si>
  <si>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</si>
  <si>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</si>
  <si>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</si>
  <si>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</si>
  <si>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</si>
  <si>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</si>
  <si>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</si>
  <si>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</si>
  <si>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</si>
  <si>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</si>
  <si>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</si>
  <si>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</si>
  <si>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</si>
  <si>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</si>
  <si>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</si>
  <si>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</si>
  <si>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</si>
  <si>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</si>
  <si>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</si>
  <si>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</si>
  <si>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</si>
  <si>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</si>
  <si>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</si>
  <si>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</si>
  <si>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</si>
  <si>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</si>
  <si>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</si>
  <si>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</si>
  <si>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</si>
  <si>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</si>
  <si>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</si>
  <si>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</si>
  <si>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</si>
  <si>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</si>
  <si>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</si>
  <si>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</si>
  <si>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</si>
  <si>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</si>
  <si>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</si>
  <si>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</si>
  <si>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</si>
  <si>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</si>
  <si>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</si>
  <si>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</si>
  <si>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</si>
  <si>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</si>
  <si>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</si>
  <si>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</si>
  <si>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</si>
  <si>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</si>
  <si>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</si>
  <si>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</si>
  <si>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</si>
  <si>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</si>
  <si>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</si>
  <si>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</si>
  <si>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</si>
  <si>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</si>
  <si>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</si>
  <si>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</si>
  <si>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</si>
  <si>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</si>
  <si>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</si>
  <si>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</si>
  <si>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</si>
  <si>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</si>
  <si>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</si>
  <si>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</si>
  <si>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</si>
  <si>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</si>
  <si>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</si>
  <si>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</si>
  <si>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</si>
  <si>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</si>
  <si>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</si>
  <si>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</si>
  <si>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</si>
  <si>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</si>
  <si>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</si>
  <si>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</si>
  <si>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</si>
  <si>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</si>
  <si>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</si>
  <si>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</si>
  <si>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</si>
  <si>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</si>
  <si>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</si>
  <si>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</si>
  <si>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</si>
  <si>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</si>
  <si>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</si>
  <si>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</si>
  <si>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</si>
  <si>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</si>
  <si>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</si>
  <si>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</si>
  <si>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</si>
  <si>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</si>
  <si>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</si>
  <si>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</si>
  <si>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</si>
  <si>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</si>
  <si>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</si>
  <si>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</si>
  <si>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</si>
  <si>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</si>
  <si>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</si>
  <si>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</si>
  <si>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</si>
  <si>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</si>
  <si>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</si>
  <si>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</si>
  <si>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</si>
  <si>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</si>
  <si>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</si>
  <si>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</si>
  <si>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</si>
  <si>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</si>
  <si>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</si>
  <si>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</si>
  <si>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</si>
  <si>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</si>
  <si>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</si>
  <si>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</si>
  <si>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</si>
  <si>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</si>
  <si>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</si>
  <si>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</si>
  <si>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</si>
  <si>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</si>
  <si>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</si>
  <si>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</si>
  <si>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</si>
  <si>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</si>
  <si>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</si>
  <si>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</si>
  <si>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</si>
  <si>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</si>
  <si>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</si>
  <si>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</si>
  <si>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</si>
  <si>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</si>
  <si>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</si>
  <si>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</si>
  <si>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</si>
  <si>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</si>
  <si>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</si>
  <si>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</si>
  <si>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</si>
  <si>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</si>
  <si>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</si>
  <si>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</si>
  <si>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</si>
  <si>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</si>
  <si>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</si>
  <si>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</si>
  <si>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</si>
  <si>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</si>
  <si>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</si>
  <si>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</si>
  <si>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</si>
  <si>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</si>
  <si>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</si>
  <si>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</si>
  <si>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</si>
  <si>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</si>
  <si>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</si>
  <si>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</si>
  <si>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</si>
  <si>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</si>
  <si>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</si>
  <si>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</si>
  <si>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</si>
  <si>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</si>
  <si>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</si>
  <si>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</si>
  <si>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</si>
  <si>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</si>
  <si>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</si>
  <si>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</si>
  <si>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</si>
  <si>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</si>
  <si>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</si>
  <si>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</si>
  <si>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</si>
  <si>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</si>
  <si>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</si>
  <si>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</si>
  <si>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</si>
  <si>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</si>
  <si>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</si>
  <si>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</si>
  <si>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</si>
  <si>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</si>
  <si>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</si>
  <si>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</si>
  <si>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</si>
  <si>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</si>
  <si>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</si>
  <si>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</si>
  <si>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</si>
  <si>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</si>
  <si>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</si>
  <si>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</si>
  <si>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</si>
  <si>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</si>
  <si>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</si>
  <si>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</si>
  <si>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</si>
  <si>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</si>
  <si>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</si>
  <si>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</si>
  <si>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</si>
  <si>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</si>
  <si>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</si>
  <si>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</si>
  <si>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</si>
  <si>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</si>
  <si>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</si>
  <si>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</si>
  <si>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</si>
  <si>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</si>
  <si>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</si>
  <si>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</si>
  <si>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</si>
  <si>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</si>
  <si>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</si>
  <si>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</si>
  <si>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</si>
  <si>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</si>
  <si>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</si>
  <si>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</si>
  <si>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</si>
  <si>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</si>
  <si>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</si>
  <si>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</si>
  <si>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</si>
  <si>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</si>
  <si>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</si>
  <si>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</si>
  <si>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</si>
  <si>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</si>
  <si>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</si>
  <si>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</si>
  <si>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</si>
  <si>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</si>
  <si>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</si>
  <si>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</si>
  <si>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</si>
  <si>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</si>
  <si>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</si>
  <si>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</si>
  <si>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</si>
  <si>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</si>
  <si>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</si>
  <si>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</si>
  <si>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</si>
  <si>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</si>
  <si>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</si>
  <si>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</si>
  <si>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</si>
  <si>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</si>
  <si>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</si>
  <si>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</si>
  <si>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</si>
  <si>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</si>
  <si>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</si>
  <si>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</si>
  <si>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</si>
  <si>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</si>
  <si>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</si>
  <si>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</si>
  <si>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</si>
  <si>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</si>
  <si>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</si>
  <si>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</si>
  <si>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</si>
  <si>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</si>
  <si>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</si>
  <si>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</si>
  <si>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</si>
  <si>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</si>
  <si>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</si>
  <si>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</si>
  <si>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</si>
  <si>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</si>
  <si>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</si>
  <si>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</si>
  <si>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</si>
  <si>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</si>
  <si>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</si>
  <si>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</si>
  <si>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</si>
  <si>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</si>
  <si>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</si>
  <si>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</si>
  <si>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</si>
  <si>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</si>
  <si>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</si>
  <si>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</si>
  <si>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</si>
  <si>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</si>
  <si>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</si>
  <si>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</si>
  <si>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</si>
  <si>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</si>
  <si>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</si>
  <si>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</si>
  <si>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</si>
  <si>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</si>
  <si>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</si>
  <si>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</si>
  <si>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</si>
  <si>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</si>
  <si>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</si>
  <si>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</si>
  <si>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</si>
  <si>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</si>
  <si>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</si>
  <si>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</si>
  <si>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</si>
  <si>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</si>
  <si>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</si>
  <si>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</si>
  <si>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</si>
  <si>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</si>
  <si>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</si>
  <si>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</si>
  <si>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</si>
  <si>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</si>
  <si>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</si>
  <si>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</si>
  <si>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</si>
  <si>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</si>
  <si>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</si>
  <si>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</si>
  <si>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</si>
  <si>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</si>
  <si>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</si>
  <si>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</si>
  <si>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</si>
  <si>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</si>
  <si>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</si>
  <si>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</si>
  <si>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</si>
  <si>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</si>
  <si>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</si>
  <si>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</si>
  <si>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</si>
  <si>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</si>
  <si>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</si>
  <si>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</si>
  <si>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</si>
  <si>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</si>
  <si>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</si>
  <si>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</si>
  <si>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</si>
  <si>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</si>
  <si>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</si>
  <si>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</si>
  <si>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</si>
  <si>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</si>
  <si>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</si>
  <si>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</si>
  <si>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</si>
  <si>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</si>
  <si>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</si>
  <si>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</si>
  <si>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</si>
  <si>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</si>
  <si>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</si>
  <si>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</si>
  <si>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</si>
  <si>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</si>
  <si>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</si>
  <si>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</si>
  <si>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</si>
  <si>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</si>
  <si>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</si>
  <si>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</si>
  <si>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</si>
  <si>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</si>
  <si>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</si>
  <si>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</si>
  <si>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</si>
  <si>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</si>
  <si>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</si>
  <si>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</si>
  <si>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</si>
  <si>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</si>
  <si>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</si>
  <si>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</si>
  <si>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</si>
  <si>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</si>
  <si>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</si>
  <si>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</si>
  <si>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</si>
  <si>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</si>
  <si>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</si>
  <si>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</si>
  <si>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</si>
  <si>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</si>
  <si>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</si>
  <si>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</si>
  <si>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</si>
  <si>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</si>
  <si>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</si>
  <si>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</si>
  <si>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</si>
  <si>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</si>
  <si>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</si>
  <si>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</si>
  <si>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</si>
  <si>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</si>
  <si>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</si>
  <si>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</si>
  <si>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</si>
  <si>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</si>
  <si>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</si>
  <si>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</si>
  <si>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</si>
  <si>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</si>
  <si>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</si>
  <si>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</si>
  <si>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</si>
  <si>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</si>
  <si>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</si>
  <si>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</si>
  <si>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</si>
  <si>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</si>
  <si>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</si>
  <si>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</si>
  <si>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</si>
  <si>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</si>
  <si>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</si>
  <si>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</si>
  <si>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</si>
  <si>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</si>
  <si>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</si>
  <si>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</si>
  <si>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</si>
  <si>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</si>
  <si>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</si>
  <si>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</si>
  <si>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</si>
  <si>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</si>
  <si>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</si>
  <si>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</si>
  <si>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</si>
  <si>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</si>
  <si>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</si>
  <si>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</si>
  <si>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</si>
  <si>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</si>
  <si>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</si>
  <si>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</si>
  <si>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</si>
  <si>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</si>
  <si>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</si>
  <si>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</si>
  <si>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</si>
  <si>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</si>
  <si>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</si>
  <si>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</si>
  <si>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</si>
  <si>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</si>
  <si>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</si>
  <si>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</si>
  <si>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</si>
  <si>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</si>
  <si>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</si>
  <si>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</si>
  <si>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</si>
  <si>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</si>
  <si>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</si>
  <si>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</si>
  <si>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</si>
  <si>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</si>
  <si>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</si>
  <si>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</si>
  <si>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</si>
  <si>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</si>
  <si>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</si>
  <si>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</si>
  <si>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</si>
  <si>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</si>
  <si>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</si>
  <si>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</si>
  <si>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</si>
  <si>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</si>
  <si>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</si>
  <si>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</si>
  <si>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</si>
  <si>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</si>
  <si>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</si>
  <si>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</si>
  <si>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</si>
  <si>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</si>
  <si>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</si>
  <si>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</si>
  <si>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</si>
  <si>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</si>
  <si>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</si>
  <si>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</si>
  <si>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</si>
  <si>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</si>
  <si>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</si>
  <si>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</si>
  <si>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</si>
  <si>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</si>
  <si>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</si>
  <si>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</si>
  <si>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</si>
  <si>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</si>
  <si>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</si>
  <si>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</si>
  <si>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</si>
  <si>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</si>
  <si>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</si>
  <si>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</si>
  <si>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</si>
  <si>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</si>
  <si>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</si>
  <si>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</si>
  <si>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</si>
  <si>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</si>
  <si>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</si>
  <si>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</si>
  <si>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</si>
  <si>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</si>
  <si>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</si>
  <si>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</si>
  <si>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</si>
  <si>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</si>
  <si>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</si>
  <si>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</si>
  <si>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</si>
  <si>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</si>
  <si>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</si>
  <si>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</si>
  <si>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</si>
  <si>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</si>
  <si>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</si>
  <si>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</si>
  <si>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</si>
  <si>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</si>
  <si>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</si>
  <si>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</si>
  <si>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</si>
  <si>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</si>
  <si>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</si>
  <si>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</si>
  <si>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</si>
  <si>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</si>
  <si>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</si>
  <si>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</si>
  <si>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</si>
  <si>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</si>
  <si>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</si>
  <si>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</si>
  <si>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</si>
  <si>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</si>
  <si>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</si>
  <si>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</si>
  <si>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</si>
  <si>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</si>
  <si>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</si>
  <si>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</si>
  <si>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</si>
  <si>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</si>
  <si>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</si>
  <si>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</si>
  <si>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</si>
  <si>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</si>
  <si>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</si>
  <si>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</si>
  <si>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</si>
  <si>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</si>
  <si>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</si>
  <si>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</si>
  <si>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</si>
  <si>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</si>
  <si>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</si>
  <si>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</si>
  <si>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</si>
  <si>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</si>
  <si>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</si>
  <si>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</si>
  <si>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</si>
  <si>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</si>
  <si>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</si>
  <si>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</si>
  <si>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</si>
  <si>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</si>
  <si>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</si>
  <si>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</si>
  <si>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</si>
  <si>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</si>
  <si>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</si>
  <si>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</si>
  <si>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</si>
  <si>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</si>
  <si>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</si>
  <si>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</si>
  <si>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</si>
  <si>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</si>
  <si>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</si>
  <si>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</si>
  <si>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</si>
  <si>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</si>
  <si>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</si>
  <si>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</si>
  <si>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</si>
  <si>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</si>
  <si>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</si>
  <si>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</si>
  <si>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</si>
  <si>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</si>
  <si>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</si>
  <si>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</si>
  <si>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</si>
  <si>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</si>
  <si>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</si>
  <si>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</si>
  <si>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</si>
  <si>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</si>
  <si>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</si>
  <si>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</si>
  <si>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</si>
  <si>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</si>
  <si>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</si>
  <si>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</si>
  <si>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</si>
  <si>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</si>
  <si>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</si>
  <si>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</si>
  <si>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</si>
  <si>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</si>
  <si>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</si>
  <si>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</si>
  <si>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</si>
  <si>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</si>
  <si>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</si>
  <si>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</si>
  <si>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</si>
  <si>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</si>
  <si>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</si>
  <si>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</si>
  <si>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</si>
  <si>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</si>
  <si>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</si>
  <si>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</si>
  <si>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</si>
  <si>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</si>
  <si>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</si>
  <si>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</si>
  <si>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</si>
  <si>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</si>
  <si>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</si>
  <si>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</si>
  <si>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</si>
  <si>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</si>
  <si>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</si>
  <si>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</si>
  <si>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</si>
  <si>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</si>
  <si>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</si>
  <si>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2021-66-66000952020</t>
  </si>
  <si>
    <t>PRESTAR LOS SERVICIOS DE EDUCACION INICIAL EN EL MARCO DE LA ATENCION INTEGRAL EN HOGARES INFANTILES, DE CONFORMIDAD CON EL MANUAL OPERATIVO DE LA MODALIDAD INSTITUCIONAL , EL LINEAMIENTO TECNICO PARA LA ATENCION INTEGRAL A LA PRIMERA INFANCIA Y  LAS DIRECTRICES ESTABLECIDAS POR EL ICBF, EN ARMONIA CON LA POLITICA DE ESTADO PARA EL DESARROLLO INTEGRAL DE LA PRIMERA INFANCIA DE CERO A SIEMPRE</t>
  </si>
  <si>
    <t>INSTITUTO COLOMBIANO DE BIENESTAR FAMILIAR</t>
  </si>
  <si>
    <t>20-18-95-193</t>
  </si>
  <si>
    <t>66-18-96-179</t>
  </si>
  <si>
    <t>66-18-97-184</t>
  </si>
  <si>
    <t>PROVEER AL CONTRATISTA DE LOS RECURSOS PARA  ADMINISTRAR EL HOGAR INFANTIL Y A TRAVES DEL MISMO BRINDE ATENCION INTEGRAL A NIÑOS MENORES DE CINCO AÑOS , INVOLUCRANDO SU CONTEXTO FAMILIAR</t>
  </si>
  <si>
    <t>66-18-98-128</t>
  </si>
  <si>
    <t>PROVEER AL CONTRATISTA DE LOS RECURSOS PARA  ADMINISTRAR EL HOGAR INFANTIL Y A TRAVES DEL MISMO BRINDE ATENCION A LAS NECESIDADES BASICAS DE PROTECCION, NUTRICION Y DESARROLLO INDIVIDUAL Y SOCIAL A NIÑOS MENORES DE SEIS AÑOS, INVOLUCRANDO SU CONTEXTO FAMILIAR</t>
  </si>
  <si>
    <t>66-18-99-108</t>
  </si>
  <si>
    <t>66-26-2000-104</t>
  </si>
  <si>
    <t>66-26-2001-104</t>
  </si>
  <si>
    <t>66-26-2002-091</t>
  </si>
  <si>
    <t>BRINDAR ATENCION A NIÑOS Y NIÑAS MENORES DE CINCO AÑOS, INVOLUCRANDO SU CONTEXTO FAMILIAR Y COMUNITARIO DE CONFORMIDAD CON LOS LINEAMIENTOS TECNICO ADMINISTRATIVO DEL ICBF</t>
  </si>
  <si>
    <t>66-26-2003-165</t>
  </si>
  <si>
    <t>BRINDAR ATENCION  A NIÑOS Y NIÑAS DE SEIS MESES HASTA CINCO O EN EL HOGAR INFANTIL , INVOLUCRANDO SU CONTEXTO FAMILIAR Y COMUNITARIO</t>
  </si>
  <si>
    <t>66-26-2004-019</t>
  </si>
  <si>
    <t>66-26-2005-017</t>
  </si>
  <si>
    <t>BRINDAR ATENCION A NIÑOS Y NIÑAS ENTRE SEIS MESES HASTA SEIS AÑOS DE EDAD E EL HOGAR INFANTIL DANDO PRIORIDD A LOS NIÑOS Y NIÑAS PERTENECIENTES A LOS NIVELES I y II SISBEN</t>
  </si>
  <si>
    <t>66-26-2006-021</t>
  </si>
  <si>
    <t>BRINDAR ATENCION A NIÑOS Y NIÑAS ENTRE SEIS MESES HASTA SEIS AÑOS DE EDAD E EL HOGAR INFANTIL DANDO PRIORIDD A LOS NIÑOS Y NIÑAS PERTENECIENTES A LOS NIVELES I y II SISBEN, HIJOS DE PADRES TRABAJADORES, DANDO PRIORIDAD A LOS NIÑOS Y NIÑAS PERTENECIENTES A FAMILIAS EN SITUACION DE DESPLAZAMIENTO</t>
  </si>
  <si>
    <t>66-26-2007-017</t>
  </si>
  <si>
    <t>66-26-2008-024</t>
  </si>
  <si>
    <t>66-26-2009-020</t>
  </si>
  <si>
    <t>66-26-2010-023</t>
  </si>
  <si>
    <t>66-26-2011-047</t>
  </si>
  <si>
    <t>66-26-2012-051</t>
  </si>
  <si>
    <t>66-26-2012-125</t>
  </si>
  <si>
    <t>66-26-2012-235</t>
  </si>
  <si>
    <t>ATENDER A LA PRIMERA INFANCIA EN EL MARCO DE LA ESTRATEGIA D CERO A SIEMPRE DE CONFORMIDAD CON LAS DIRECTRICES, LINEAMIENTOS Y PARAMETROS ESTABLECIDOS POR EL ICBF</t>
  </si>
  <si>
    <t>66-26-2015-063</t>
  </si>
  <si>
    <t>66-26-2016-106</t>
  </si>
  <si>
    <t>66-26-2017-274</t>
  </si>
  <si>
    <t>66-26-2018-146</t>
  </si>
  <si>
    <t>66-26-2019-099</t>
  </si>
  <si>
    <t>66-26-2020-095</t>
  </si>
  <si>
    <t>DIANA PATRICIA CIFUENTES CARDONA</t>
  </si>
  <si>
    <t xml:space="preserve">CR 15A  No.61-14   BARRIO SANTA TERESITA </t>
  </si>
  <si>
    <t>3284956</t>
  </si>
  <si>
    <t xml:space="preserve">CR 15A  No.61-14 </t>
  </si>
  <si>
    <t>hogarteresita@gmail.com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</si>
</sst>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2" zoomScale="85" zoomScaleNormal="85" zoomScaleSheetLayoutView="40" zoomScalePageLayoutView="40" workbookViewId="0">
      <selection activeCell="D208" sqref="D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2676</v>
      </c>
      <c r="D15" s="35"/>
      <c r="E15" s="35"/>
      <c r="F15" s="5"/>
      <c r="G15" s="32" t="s">
        <v>1168</v>
      </c>
      <c r="H15" s="103" t="s">
        <v>396</v>
      </c>
      <c r="I15" s="32" t="s">
        <v>2624</v>
      </c>
      <c r="J15" s="108" t="s">
        <v>2626</v>
      </c>
      <c r="L15" s="201" t="s">
        <v>8</v>
      </c>
      <c r="M15" s="201"/>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33" t="s">
        <v>11</v>
      </c>
      <c r="J19" s="134" t="s">
        <v>10</v>
      </c>
      <c r="K19" s="134" t="s">
        <v>2609</v>
      </c>
      <c r="L19" s="134" t="s">
        <v>1161</v>
      </c>
      <c r="M19" s="134" t="s">
        <v>1162</v>
      </c>
      <c r="N19" s="135" t="s">
        <v>2610</v>
      </c>
      <c r="O19" s="130"/>
      <c r="Q19" s="51"/>
      <c r="R19" s="51"/>
    </row>
    <row r="20" spans="1:23" ht="30" customHeight="1" x14ac:dyDescent="0.25">
      <c r="A20" s="9"/>
      <c r="B20" s="243">
        <v>891408986</v>
      </c>
      <c r="C20" s="5"/>
      <c r="D20" s="73"/>
      <c r="E20" s="5"/>
      <c r="F20" s="5"/>
      <c r="G20" s="5"/>
      <c r="H20" s="178"/>
      <c r="I20" s="141" t="s">
        <v>396</v>
      </c>
      <c r="J20" s="142" t="s">
        <v>877</v>
      </c>
      <c r="K20" s="143">
        <v>411212630</v>
      </c>
      <c r="L20" s="144">
        <v>44193</v>
      </c>
      <c r="M20" s="144">
        <v>44194</v>
      </c>
      <c r="N20" s="128">
        <f>+(M20-L20)/30</f>
        <v>3.3333333333333333E-2</v>
      </c>
      <c r="O20" s="131"/>
      <c r="U20" s="127"/>
      <c r="V20" s="105">
        <f ca="1">NOW()</f>
        <v>44193.768641782408</v>
      </c>
      <c r="W20" s="105">
        <f ca="1">NOW()</f>
        <v>44193.768641782408</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2"/>
      <c r="I37" s="123"/>
      <c r="J37" s="123"/>
      <c r="K37" s="123"/>
      <c r="L37" s="123"/>
      <c r="M37" s="123"/>
      <c r="N37" s="123"/>
      <c r="O37" s="124"/>
    </row>
    <row r="38" spans="1:16" ht="21" customHeight="1" x14ac:dyDescent="0.25">
      <c r="A38" s="9"/>
      <c r="B38" s="170" t="str">
        <f>VLOOKUP(B20,EAS!A2:B1439,2,0)</f>
        <v>ASOCIACIÓN PADRES FAMILIA VECINOS HOGAR INFANTIL SANTA TERESITA</v>
      </c>
      <c r="C38" s="170"/>
      <c r="D38" s="170"/>
      <c r="E38" s="170"/>
      <c r="F38" s="170"/>
      <c r="G38" s="5"/>
      <c r="H38" s="125"/>
      <c r="I38" s="182" t="s">
        <v>7</v>
      </c>
      <c r="J38" s="182"/>
      <c r="K38" s="182"/>
      <c r="L38" s="182"/>
      <c r="M38" s="182"/>
      <c r="N38" s="182"/>
      <c r="O38" s="126"/>
    </row>
    <row r="39" spans="1:16" ht="42.95" customHeight="1" thickBot="1" x14ac:dyDescent="0.3">
      <c r="A39" s="10"/>
      <c r="B39" s="11"/>
      <c r="C39" s="11"/>
      <c r="D39" s="11"/>
      <c r="E39" s="11"/>
      <c r="F39" s="11"/>
      <c r="G39" s="11"/>
      <c r="H39" s="10"/>
      <c r="I39" s="214" t="s">
        <v>2677</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32" t="s">
        <v>4</v>
      </c>
      <c r="B43" s="233"/>
      <c r="C43" s="233"/>
      <c r="D43" s="233"/>
      <c r="E43" s="233"/>
      <c r="F43" s="233"/>
      <c r="G43" s="233"/>
      <c r="H43" s="233"/>
      <c r="I43" s="233"/>
      <c r="J43" s="233"/>
      <c r="K43" s="233"/>
      <c r="L43" s="233"/>
      <c r="M43" s="233"/>
      <c r="N43" s="233"/>
      <c r="O43" s="234"/>
      <c r="P43" s="76"/>
    </row>
    <row r="44" spans="1:16" ht="15" customHeight="1" x14ac:dyDescent="0.25">
      <c r="A44" s="235" t="s">
        <v>2654</v>
      </c>
      <c r="B44" s="236"/>
      <c r="C44" s="236"/>
      <c r="D44" s="236"/>
      <c r="E44" s="236"/>
      <c r="F44" s="236"/>
      <c r="G44" s="236"/>
      <c r="H44" s="236"/>
      <c r="I44" s="236"/>
      <c r="J44" s="236"/>
      <c r="K44" s="236"/>
      <c r="L44" s="236"/>
      <c r="M44" s="236"/>
      <c r="N44" s="236"/>
      <c r="O44" s="237"/>
    </row>
    <row r="45" spans="1:16" x14ac:dyDescent="0.25">
      <c r="A45" s="238"/>
      <c r="B45" s="239"/>
      <c r="C45" s="239"/>
      <c r="D45" s="239"/>
      <c r="E45" s="239"/>
      <c r="F45" s="239"/>
      <c r="G45" s="239"/>
      <c r="H45" s="239"/>
      <c r="I45" s="239"/>
      <c r="J45" s="239"/>
      <c r="K45" s="239"/>
      <c r="L45" s="239"/>
      <c r="M45" s="239"/>
      <c r="N45" s="239"/>
      <c r="O45" s="24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8" t="s">
        <v>2678</v>
      </c>
      <c r="C48" s="110" t="s">
        <v>31</v>
      </c>
      <c r="D48" s="109" t="s">
        <v>2679</v>
      </c>
      <c r="E48" s="138">
        <v>34709</v>
      </c>
      <c r="F48" s="138">
        <v>35064</v>
      </c>
      <c r="G48" s="152">
        <f>IF(AND(E48&lt;&gt;"",F48&lt;&gt;""),((F48-E48)/30),"")</f>
        <v>11.833333333333334</v>
      </c>
      <c r="H48" s="112" t="s">
        <v>2682</v>
      </c>
      <c r="I48" s="111" t="s">
        <v>396</v>
      </c>
      <c r="J48" s="111" t="s">
        <v>877</v>
      </c>
      <c r="K48" s="114">
        <v>39844311</v>
      </c>
      <c r="L48" s="113" t="s">
        <v>1148</v>
      </c>
      <c r="M48" s="115"/>
      <c r="N48" s="113" t="s">
        <v>27</v>
      </c>
      <c r="O48" s="113" t="s">
        <v>1148</v>
      </c>
      <c r="P48" s="78"/>
    </row>
    <row r="49" spans="1:16" s="6" customFormat="1" ht="24.75" customHeight="1" x14ac:dyDescent="0.25">
      <c r="A49" s="136">
        <v>2</v>
      </c>
      <c r="B49" s="118" t="s">
        <v>2678</v>
      </c>
      <c r="C49" s="110" t="s">
        <v>31</v>
      </c>
      <c r="D49" s="109" t="s">
        <v>2680</v>
      </c>
      <c r="E49" s="138">
        <v>35074</v>
      </c>
      <c r="F49" s="138">
        <v>35287</v>
      </c>
      <c r="G49" s="152">
        <f t="shared" ref="G49:G50" si="2">IF(AND(E49&lt;&gt;"",F49&lt;&gt;""),((F49-E49)/30),"")</f>
        <v>7.1</v>
      </c>
      <c r="H49" s="118" t="s">
        <v>2682</v>
      </c>
      <c r="I49" s="111" t="s">
        <v>396</v>
      </c>
      <c r="J49" s="111" t="s">
        <v>877</v>
      </c>
      <c r="K49" s="114">
        <v>42296287</v>
      </c>
      <c r="L49" s="113" t="s">
        <v>1148</v>
      </c>
      <c r="M49" s="115"/>
      <c r="N49" s="113" t="s">
        <v>27</v>
      </c>
      <c r="O49" s="113" t="s">
        <v>1148</v>
      </c>
      <c r="P49" s="78"/>
    </row>
    <row r="50" spans="1:16" s="6" customFormat="1" ht="24.75" customHeight="1" x14ac:dyDescent="0.25">
      <c r="A50" s="136">
        <v>3</v>
      </c>
      <c r="B50" s="118" t="s">
        <v>2678</v>
      </c>
      <c r="C50" s="110" t="s">
        <v>31</v>
      </c>
      <c r="D50" s="117" t="s">
        <v>2681</v>
      </c>
      <c r="E50" s="138">
        <v>35522</v>
      </c>
      <c r="F50" s="138">
        <v>35795</v>
      </c>
      <c r="G50" s="152">
        <f t="shared" si="2"/>
        <v>9.1</v>
      </c>
      <c r="H50" s="118" t="s">
        <v>2682</v>
      </c>
      <c r="I50" s="111" t="s">
        <v>396</v>
      </c>
      <c r="J50" s="111" t="s">
        <v>877</v>
      </c>
      <c r="K50" s="119">
        <v>50845480</v>
      </c>
      <c r="L50" s="113" t="s">
        <v>1148</v>
      </c>
      <c r="M50" s="115"/>
      <c r="N50" s="113" t="s">
        <v>27</v>
      </c>
      <c r="O50" s="113" t="s">
        <v>1148</v>
      </c>
      <c r="P50" s="78"/>
    </row>
    <row r="51" spans="1:16" s="6" customFormat="1" ht="24.75" customHeight="1" outlineLevel="1" x14ac:dyDescent="0.25">
      <c r="A51" s="136">
        <v>4</v>
      </c>
      <c r="B51" s="118" t="s">
        <v>2678</v>
      </c>
      <c r="C51" s="110" t="s">
        <v>31</v>
      </c>
      <c r="D51" s="117" t="s">
        <v>2683</v>
      </c>
      <c r="E51" s="138">
        <v>35821</v>
      </c>
      <c r="F51" s="138">
        <v>36039</v>
      </c>
      <c r="G51" s="152">
        <f t="shared" ref="G51:G107" si="3">IF(AND(E51&lt;&gt;"",F51&lt;&gt;""),((F51-E51)/30),"")</f>
        <v>7.2666666666666666</v>
      </c>
      <c r="H51" s="118" t="s">
        <v>2684</v>
      </c>
      <c r="I51" s="111" t="s">
        <v>396</v>
      </c>
      <c r="J51" s="111" t="s">
        <v>877</v>
      </c>
      <c r="K51" s="119">
        <v>60236000</v>
      </c>
      <c r="L51" s="113" t="s">
        <v>1148</v>
      </c>
      <c r="M51" s="115"/>
      <c r="N51" s="113" t="s">
        <v>27</v>
      </c>
      <c r="O51" s="113" t="s">
        <v>1148</v>
      </c>
      <c r="P51" s="78"/>
    </row>
    <row r="52" spans="1:16" s="7" customFormat="1" ht="24.75" customHeight="1" outlineLevel="1" x14ac:dyDescent="0.25">
      <c r="A52" s="137">
        <v>5</v>
      </c>
      <c r="B52" s="118" t="s">
        <v>2678</v>
      </c>
      <c r="C52" s="110" t="s">
        <v>31</v>
      </c>
      <c r="D52" s="117" t="s">
        <v>2685</v>
      </c>
      <c r="E52" s="138">
        <v>36164</v>
      </c>
      <c r="F52" s="138">
        <v>36525</v>
      </c>
      <c r="G52" s="152">
        <f t="shared" si="3"/>
        <v>12.033333333333333</v>
      </c>
      <c r="H52" s="118" t="s">
        <v>2684</v>
      </c>
      <c r="I52" s="111" t="s">
        <v>396</v>
      </c>
      <c r="J52" s="111" t="s">
        <v>877</v>
      </c>
      <c r="K52" s="119">
        <v>68801847</v>
      </c>
      <c r="L52" s="113" t="s">
        <v>1148</v>
      </c>
      <c r="M52" s="115"/>
      <c r="N52" s="113" t="s">
        <v>27</v>
      </c>
      <c r="O52" s="113" t="s">
        <v>1148</v>
      </c>
      <c r="P52" s="79"/>
    </row>
    <row r="53" spans="1:16" s="7" customFormat="1" ht="24.75" customHeight="1" outlineLevel="1" x14ac:dyDescent="0.25">
      <c r="A53" s="137">
        <v>6</v>
      </c>
      <c r="B53" s="118" t="s">
        <v>2678</v>
      </c>
      <c r="C53" s="110" t="s">
        <v>31</v>
      </c>
      <c r="D53" s="117" t="s">
        <v>2686</v>
      </c>
      <c r="E53" s="138">
        <v>36526</v>
      </c>
      <c r="F53" s="138">
        <v>36891</v>
      </c>
      <c r="G53" s="152">
        <f t="shared" si="3"/>
        <v>12.166666666666666</v>
      </c>
      <c r="H53" s="118" t="s">
        <v>2684</v>
      </c>
      <c r="I53" s="111" t="s">
        <v>396</v>
      </c>
      <c r="J53" s="111" t="s">
        <v>877</v>
      </c>
      <c r="K53" s="119">
        <v>74736176</v>
      </c>
      <c r="L53" s="113" t="s">
        <v>1148</v>
      </c>
      <c r="M53" s="115"/>
      <c r="N53" s="113" t="s">
        <v>27</v>
      </c>
      <c r="O53" s="113" t="s">
        <v>1148</v>
      </c>
      <c r="P53" s="79"/>
    </row>
    <row r="54" spans="1:16" s="7" customFormat="1" ht="24.75" customHeight="1" outlineLevel="1" x14ac:dyDescent="0.25">
      <c r="A54" s="137">
        <v>7</v>
      </c>
      <c r="B54" s="118" t="s">
        <v>2678</v>
      </c>
      <c r="C54" s="110" t="s">
        <v>31</v>
      </c>
      <c r="D54" s="117" t="s">
        <v>2687</v>
      </c>
      <c r="E54" s="138">
        <v>36992</v>
      </c>
      <c r="F54" s="138">
        <v>37376</v>
      </c>
      <c r="G54" s="152">
        <f t="shared" si="3"/>
        <v>12.8</v>
      </c>
      <c r="H54" s="118" t="s">
        <v>2689</v>
      </c>
      <c r="I54" s="111" t="s">
        <v>396</v>
      </c>
      <c r="J54" s="111" t="s">
        <v>877</v>
      </c>
      <c r="K54" s="119">
        <v>87130255</v>
      </c>
      <c r="L54" s="113" t="s">
        <v>1148</v>
      </c>
      <c r="M54" s="115"/>
      <c r="N54" s="113" t="s">
        <v>27</v>
      </c>
      <c r="O54" s="113" t="s">
        <v>1148</v>
      </c>
      <c r="P54" s="79"/>
    </row>
    <row r="55" spans="1:16" s="7" customFormat="1" ht="24.75" customHeight="1" outlineLevel="1" x14ac:dyDescent="0.25">
      <c r="A55" s="137">
        <v>8</v>
      </c>
      <c r="B55" s="118" t="s">
        <v>2678</v>
      </c>
      <c r="C55" s="110" t="s">
        <v>31</v>
      </c>
      <c r="D55" s="109" t="s">
        <v>2688</v>
      </c>
      <c r="E55" s="138">
        <v>37258</v>
      </c>
      <c r="F55" s="138">
        <v>37621</v>
      </c>
      <c r="G55" s="152">
        <f t="shared" si="3"/>
        <v>12.1</v>
      </c>
      <c r="H55" s="118" t="s">
        <v>2689</v>
      </c>
      <c r="I55" s="111" t="s">
        <v>396</v>
      </c>
      <c r="J55" s="111" t="s">
        <v>877</v>
      </c>
      <c r="K55" s="119">
        <v>67849589</v>
      </c>
      <c r="L55" s="113" t="s">
        <v>1148</v>
      </c>
      <c r="M55" s="115"/>
      <c r="N55" s="113" t="s">
        <v>27</v>
      </c>
      <c r="O55" s="113" t="s">
        <v>1148</v>
      </c>
      <c r="P55" s="79"/>
    </row>
    <row r="56" spans="1:16" s="7" customFormat="1" ht="24.75" customHeight="1" outlineLevel="1" x14ac:dyDescent="0.25">
      <c r="A56" s="137">
        <v>9</v>
      </c>
      <c r="B56" s="118" t="s">
        <v>2678</v>
      </c>
      <c r="C56" s="110" t="s">
        <v>31</v>
      </c>
      <c r="D56" s="117" t="s">
        <v>2690</v>
      </c>
      <c r="E56" s="138">
        <v>37711</v>
      </c>
      <c r="F56" s="138">
        <v>37986</v>
      </c>
      <c r="G56" s="152">
        <f t="shared" si="3"/>
        <v>9.1666666666666661</v>
      </c>
      <c r="H56" s="112" t="s">
        <v>2691</v>
      </c>
      <c r="I56" s="111" t="s">
        <v>396</v>
      </c>
      <c r="J56" s="111" t="s">
        <v>877</v>
      </c>
      <c r="K56" s="116">
        <v>53984516</v>
      </c>
      <c r="L56" s="113" t="s">
        <v>1148</v>
      </c>
      <c r="M56" s="115"/>
      <c r="N56" s="113" t="s">
        <v>27</v>
      </c>
      <c r="O56" s="113" t="s">
        <v>1148</v>
      </c>
      <c r="P56" s="79"/>
    </row>
    <row r="57" spans="1:16" s="7" customFormat="1" ht="24.75" customHeight="1" outlineLevel="1" x14ac:dyDescent="0.25">
      <c r="A57" s="137">
        <v>10</v>
      </c>
      <c r="B57" s="118" t="s">
        <v>2678</v>
      </c>
      <c r="C57" s="65" t="s">
        <v>31</v>
      </c>
      <c r="D57" s="117" t="s">
        <v>2692</v>
      </c>
      <c r="E57" s="138">
        <v>38009</v>
      </c>
      <c r="F57" s="138">
        <v>38352</v>
      </c>
      <c r="G57" s="152">
        <f t="shared" si="3"/>
        <v>11.433333333333334</v>
      </c>
      <c r="H57" s="118" t="s">
        <v>2691</v>
      </c>
      <c r="I57" s="63" t="s">
        <v>396</v>
      </c>
      <c r="J57" s="63" t="s">
        <v>877</v>
      </c>
      <c r="K57" s="116">
        <v>71063660</v>
      </c>
      <c r="L57" s="65" t="s">
        <v>1148</v>
      </c>
      <c r="M57" s="67"/>
      <c r="N57" s="65" t="s">
        <v>27</v>
      </c>
      <c r="O57" s="65" t="s">
        <v>1148</v>
      </c>
      <c r="P57" s="79"/>
    </row>
    <row r="58" spans="1:16" s="7" customFormat="1" ht="24.75" customHeight="1" outlineLevel="1" x14ac:dyDescent="0.25">
      <c r="A58" s="137">
        <v>11</v>
      </c>
      <c r="B58" s="118" t="s">
        <v>2678</v>
      </c>
      <c r="C58" s="65" t="s">
        <v>31</v>
      </c>
      <c r="D58" s="117" t="s">
        <v>2693</v>
      </c>
      <c r="E58" s="138">
        <v>38357</v>
      </c>
      <c r="F58" s="138">
        <v>38717</v>
      </c>
      <c r="G58" s="152">
        <f t="shared" si="3"/>
        <v>12</v>
      </c>
      <c r="H58" s="64" t="s">
        <v>2694</v>
      </c>
      <c r="I58" s="63" t="s">
        <v>396</v>
      </c>
      <c r="J58" s="63" t="s">
        <v>877</v>
      </c>
      <c r="K58" s="116">
        <v>78871975</v>
      </c>
      <c r="L58" s="65" t="s">
        <v>1148</v>
      </c>
      <c r="M58" s="67"/>
      <c r="N58" s="65" t="s">
        <v>27</v>
      </c>
      <c r="O58" s="65" t="s">
        <v>1148</v>
      </c>
      <c r="P58" s="79"/>
    </row>
    <row r="59" spans="1:16" s="7" customFormat="1" ht="24.75" customHeight="1" outlineLevel="1" x14ac:dyDescent="0.25">
      <c r="A59" s="137">
        <v>12</v>
      </c>
      <c r="B59" s="118" t="s">
        <v>2678</v>
      </c>
      <c r="C59" s="65" t="s">
        <v>31</v>
      </c>
      <c r="D59" s="117" t="s">
        <v>2695</v>
      </c>
      <c r="E59" s="138">
        <v>38719</v>
      </c>
      <c r="F59" s="138">
        <v>39082</v>
      </c>
      <c r="G59" s="152">
        <f t="shared" si="3"/>
        <v>12.1</v>
      </c>
      <c r="H59" s="118" t="s">
        <v>2696</v>
      </c>
      <c r="I59" s="63" t="s">
        <v>396</v>
      </c>
      <c r="J59" s="63" t="s">
        <v>877</v>
      </c>
      <c r="K59" s="119">
        <v>77930684</v>
      </c>
      <c r="L59" s="65" t="s">
        <v>1148</v>
      </c>
      <c r="M59" s="67"/>
      <c r="N59" s="65" t="s">
        <v>27</v>
      </c>
      <c r="O59" s="65" t="s">
        <v>1148</v>
      </c>
      <c r="P59" s="79"/>
    </row>
    <row r="60" spans="1:16" s="7" customFormat="1" ht="24.75" customHeight="1" outlineLevel="1" x14ac:dyDescent="0.25">
      <c r="A60" s="137">
        <v>13</v>
      </c>
      <c r="B60" s="118" t="s">
        <v>2678</v>
      </c>
      <c r="C60" s="65" t="s">
        <v>31</v>
      </c>
      <c r="D60" s="117" t="s">
        <v>2697</v>
      </c>
      <c r="E60" s="138">
        <v>39084</v>
      </c>
      <c r="F60" s="138">
        <v>39447</v>
      </c>
      <c r="G60" s="152">
        <f t="shared" si="3"/>
        <v>12.1</v>
      </c>
      <c r="H60" s="118" t="s">
        <v>2696</v>
      </c>
      <c r="I60" s="63" t="s">
        <v>396</v>
      </c>
      <c r="J60" s="63" t="s">
        <v>877</v>
      </c>
      <c r="K60" s="119">
        <v>86523491</v>
      </c>
      <c r="L60" s="65" t="s">
        <v>1148</v>
      </c>
      <c r="M60" s="67"/>
      <c r="N60" s="65" t="s">
        <v>27</v>
      </c>
      <c r="O60" s="65" t="s">
        <v>1148</v>
      </c>
      <c r="P60" s="79"/>
    </row>
    <row r="61" spans="1:16" s="7" customFormat="1" ht="24.75" customHeight="1" outlineLevel="1" x14ac:dyDescent="0.25">
      <c r="A61" s="137">
        <v>14</v>
      </c>
      <c r="B61" s="118" t="s">
        <v>2678</v>
      </c>
      <c r="C61" s="65" t="s">
        <v>31</v>
      </c>
      <c r="D61" s="117" t="s">
        <v>2698</v>
      </c>
      <c r="E61" s="138">
        <v>39477</v>
      </c>
      <c r="F61" s="138">
        <v>39813</v>
      </c>
      <c r="G61" s="152">
        <f t="shared" si="3"/>
        <v>11.2</v>
      </c>
      <c r="H61" s="118" t="s">
        <v>2696</v>
      </c>
      <c r="I61" s="63" t="s">
        <v>396</v>
      </c>
      <c r="J61" s="63" t="s">
        <v>877</v>
      </c>
      <c r="K61" s="119">
        <v>98636780</v>
      </c>
      <c r="L61" s="65" t="s">
        <v>1148</v>
      </c>
      <c r="M61" s="67"/>
      <c r="N61" s="65" t="s">
        <v>27</v>
      </c>
      <c r="O61" s="65" t="s">
        <v>1148</v>
      </c>
      <c r="P61" s="79"/>
    </row>
    <row r="62" spans="1:16" s="7" customFormat="1" ht="24.75" customHeight="1" outlineLevel="1" x14ac:dyDescent="0.25">
      <c r="A62" s="137">
        <v>15</v>
      </c>
      <c r="B62" s="118" t="s">
        <v>2678</v>
      </c>
      <c r="C62" s="65" t="s">
        <v>31</v>
      </c>
      <c r="D62" s="117" t="s">
        <v>2699</v>
      </c>
      <c r="E62" s="138">
        <v>39827</v>
      </c>
      <c r="F62" s="138">
        <v>40178</v>
      </c>
      <c r="G62" s="152">
        <f t="shared" si="3"/>
        <v>11.7</v>
      </c>
      <c r="H62" s="118" t="s">
        <v>2696</v>
      </c>
      <c r="I62" s="63" t="s">
        <v>396</v>
      </c>
      <c r="J62" s="63" t="s">
        <v>877</v>
      </c>
      <c r="K62" s="119">
        <v>103200507</v>
      </c>
      <c r="L62" s="65" t="s">
        <v>1148</v>
      </c>
      <c r="M62" s="67"/>
      <c r="N62" s="65" t="s">
        <v>27</v>
      </c>
      <c r="O62" s="65" t="s">
        <v>1148</v>
      </c>
      <c r="P62" s="79"/>
    </row>
    <row r="63" spans="1:16" s="7" customFormat="1" ht="24.75" customHeight="1" outlineLevel="1" x14ac:dyDescent="0.25">
      <c r="A63" s="137">
        <v>16</v>
      </c>
      <c r="B63" s="64" t="s">
        <v>2678</v>
      </c>
      <c r="C63" s="65" t="s">
        <v>31</v>
      </c>
      <c r="D63" s="117" t="s">
        <v>2700</v>
      </c>
      <c r="E63" s="138">
        <v>40210</v>
      </c>
      <c r="F63" s="138">
        <v>40543</v>
      </c>
      <c r="G63" s="152">
        <f t="shared" si="3"/>
        <v>11.1</v>
      </c>
      <c r="H63" s="118" t="s">
        <v>2696</v>
      </c>
      <c r="I63" s="63" t="s">
        <v>396</v>
      </c>
      <c r="J63" s="63" t="s">
        <v>877</v>
      </c>
      <c r="K63" s="119">
        <v>108158102</v>
      </c>
      <c r="L63" s="65" t="s">
        <v>1148</v>
      </c>
      <c r="M63" s="67"/>
      <c r="N63" s="65" t="s">
        <v>27</v>
      </c>
      <c r="O63" s="65" t="s">
        <v>1148</v>
      </c>
      <c r="P63" s="79"/>
    </row>
    <row r="64" spans="1:16" s="7" customFormat="1" ht="24.75" customHeight="1" outlineLevel="1" x14ac:dyDescent="0.25">
      <c r="A64" s="137">
        <v>17</v>
      </c>
      <c r="B64" s="118" t="s">
        <v>2678</v>
      </c>
      <c r="C64" s="65" t="s">
        <v>31</v>
      </c>
      <c r="D64" s="117" t="s">
        <v>2701</v>
      </c>
      <c r="E64" s="138">
        <v>40571</v>
      </c>
      <c r="F64" s="138">
        <v>40886</v>
      </c>
      <c r="G64" s="152">
        <f t="shared" si="3"/>
        <v>10.5</v>
      </c>
      <c r="H64" s="118" t="s">
        <v>2696</v>
      </c>
      <c r="I64" s="63" t="s">
        <v>396</v>
      </c>
      <c r="J64" s="63" t="s">
        <v>877</v>
      </c>
      <c r="K64" s="119">
        <v>116204036</v>
      </c>
      <c r="L64" s="65" t="s">
        <v>1148</v>
      </c>
      <c r="M64" s="67"/>
      <c r="N64" s="65" t="s">
        <v>27</v>
      </c>
      <c r="O64" s="65" t="s">
        <v>1148</v>
      </c>
      <c r="P64" s="79"/>
    </row>
    <row r="65" spans="1:16" s="7" customFormat="1" ht="24.75" customHeight="1" outlineLevel="1" x14ac:dyDescent="0.25">
      <c r="A65" s="137">
        <v>18</v>
      </c>
      <c r="B65" s="118" t="s">
        <v>2678</v>
      </c>
      <c r="C65" s="65" t="s">
        <v>31</v>
      </c>
      <c r="D65" s="117" t="s">
        <v>2702</v>
      </c>
      <c r="E65" s="138">
        <v>40931</v>
      </c>
      <c r="F65" s="138">
        <v>41090</v>
      </c>
      <c r="G65" s="152">
        <f t="shared" si="3"/>
        <v>5.3</v>
      </c>
      <c r="H65" s="118" t="s">
        <v>2696</v>
      </c>
      <c r="I65" s="63" t="s">
        <v>396</v>
      </c>
      <c r="J65" s="63" t="s">
        <v>877</v>
      </c>
      <c r="K65" s="119">
        <v>67531720</v>
      </c>
      <c r="L65" s="65" t="s">
        <v>1148</v>
      </c>
      <c r="M65" s="67"/>
      <c r="N65" s="65" t="s">
        <v>27</v>
      </c>
      <c r="O65" s="65" t="s">
        <v>1148</v>
      </c>
      <c r="P65" s="79"/>
    </row>
    <row r="66" spans="1:16" s="7" customFormat="1" ht="24.75" customHeight="1" outlineLevel="1" x14ac:dyDescent="0.25">
      <c r="A66" s="137">
        <v>19</v>
      </c>
      <c r="B66" s="118" t="s">
        <v>2678</v>
      </c>
      <c r="C66" s="65" t="s">
        <v>31</v>
      </c>
      <c r="D66" s="117" t="s">
        <v>2703</v>
      </c>
      <c r="E66" s="138">
        <v>41093</v>
      </c>
      <c r="F66" s="138">
        <v>41274</v>
      </c>
      <c r="G66" s="152">
        <f t="shared" si="3"/>
        <v>6.0333333333333332</v>
      </c>
      <c r="H66" s="118" t="s">
        <v>2696</v>
      </c>
      <c r="I66" s="63" t="s">
        <v>396</v>
      </c>
      <c r="J66" s="63" t="s">
        <v>877</v>
      </c>
      <c r="K66" s="119">
        <v>67302220</v>
      </c>
      <c r="L66" s="65" t="s">
        <v>1148</v>
      </c>
      <c r="M66" s="67"/>
      <c r="N66" s="65" t="s">
        <v>27</v>
      </c>
      <c r="O66" s="65" t="s">
        <v>1148</v>
      </c>
      <c r="P66" s="79"/>
    </row>
    <row r="67" spans="1:16" s="7" customFormat="1" ht="24.75" customHeight="1" outlineLevel="1" x14ac:dyDescent="0.25">
      <c r="A67" s="137">
        <v>20</v>
      </c>
      <c r="B67" s="118" t="s">
        <v>2678</v>
      </c>
      <c r="C67" s="65" t="s">
        <v>31</v>
      </c>
      <c r="D67" s="117" t="s">
        <v>2704</v>
      </c>
      <c r="E67" s="138">
        <v>41263</v>
      </c>
      <c r="F67" s="138">
        <v>42004</v>
      </c>
      <c r="G67" s="152">
        <f t="shared" si="3"/>
        <v>24.7</v>
      </c>
      <c r="H67" s="64" t="s">
        <v>2705</v>
      </c>
      <c r="I67" s="63" t="s">
        <v>396</v>
      </c>
      <c r="J67" s="63" t="s">
        <v>877</v>
      </c>
      <c r="K67" s="119">
        <v>372371669</v>
      </c>
      <c r="L67" s="65" t="s">
        <v>1148</v>
      </c>
      <c r="M67" s="67"/>
      <c r="N67" s="65" t="s">
        <v>27</v>
      </c>
      <c r="O67" s="65" t="s">
        <v>1148</v>
      </c>
      <c r="P67" s="79"/>
    </row>
    <row r="68" spans="1:16" s="7" customFormat="1" ht="24.75" customHeight="1" outlineLevel="1" x14ac:dyDescent="0.25">
      <c r="A68" s="137">
        <v>21</v>
      </c>
      <c r="B68" s="118" t="s">
        <v>2678</v>
      </c>
      <c r="C68" s="65" t="s">
        <v>31</v>
      </c>
      <c r="D68" s="63" t="s">
        <v>2706</v>
      </c>
      <c r="E68" s="138">
        <v>42027</v>
      </c>
      <c r="F68" s="138">
        <v>42369</v>
      </c>
      <c r="G68" s="152">
        <f t="shared" si="3"/>
        <v>11.4</v>
      </c>
      <c r="H68" s="118" t="s">
        <v>2705</v>
      </c>
      <c r="I68" s="63" t="s">
        <v>396</v>
      </c>
      <c r="J68" s="63" t="s">
        <v>877</v>
      </c>
      <c r="K68" s="66">
        <v>197796020</v>
      </c>
      <c r="L68" s="65" t="s">
        <v>1148</v>
      </c>
      <c r="M68" s="67"/>
      <c r="N68" s="65" t="s">
        <v>27</v>
      </c>
      <c r="O68" s="65" t="s">
        <v>1148</v>
      </c>
      <c r="P68" s="79"/>
    </row>
    <row r="69" spans="1:16" s="7" customFormat="1" ht="24.75" customHeight="1" outlineLevel="1" x14ac:dyDescent="0.25">
      <c r="A69" s="137">
        <v>22</v>
      </c>
      <c r="B69" s="118" t="s">
        <v>2678</v>
      </c>
      <c r="C69" s="65" t="s">
        <v>31</v>
      </c>
      <c r="D69" s="117" t="s">
        <v>2707</v>
      </c>
      <c r="E69" s="138">
        <v>42394</v>
      </c>
      <c r="F69" s="138">
        <v>42674</v>
      </c>
      <c r="G69" s="152">
        <f t="shared" si="3"/>
        <v>9.3333333333333339</v>
      </c>
      <c r="H69" s="118" t="s">
        <v>2705</v>
      </c>
      <c r="I69" s="63" t="s">
        <v>396</v>
      </c>
      <c r="J69" s="63" t="s">
        <v>877</v>
      </c>
      <c r="K69" s="119">
        <v>167632036</v>
      </c>
      <c r="L69" s="65" t="s">
        <v>1148</v>
      </c>
      <c r="M69" s="67"/>
      <c r="N69" s="65" t="s">
        <v>27</v>
      </c>
      <c r="O69" s="65" t="s">
        <v>26</v>
      </c>
      <c r="P69" s="79"/>
    </row>
    <row r="70" spans="1:16" s="7" customFormat="1" ht="24.75" customHeight="1" outlineLevel="1" x14ac:dyDescent="0.25">
      <c r="A70" s="137">
        <v>23</v>
      </c>
      <c r="B70" s="118" t="s">
        <v>2678</v>
      </c>
      <c r="C70" s="65" t="s">
        <v>31</v>
      </c>
      <c r="D70" s="117" t="s">
        <v>2708</v>
      </c>
      <c r="E70" s="138">
        <v>43040</v>
      </c>
      <c r="F70" s="138">
        <v>43404</v>
      </c>
      <c r="G70" s="152">
        <f t="shared" si="3"/>
        <v>12.133333333333333</v>
      </c>
      <c r="H70" s="118" t="s">
        <v>2705</v>
      </c>
      <c r="I70" s="63" t="s">
        <v>396</v>
      </c>
      <c r="J70" s="63" t="s">
        <v>877</v>
      </c>
      <c r="K70" s="119">
        <v>288869675</v>
      </c>
      <c r="L70" s="65" t="s">
        <v>1148</v>
      </c>
      <c r="M70" s="67"/>
      <c r="N70" s="65" t="s">
        <v>27</v>
      </c>
      <c r="O70" s="65" t="s">
        <v>26</v>
      </c>
      <c r="P70" s="79"/>
    </row>
    <row r="71" spans="1:16" s="7" customFormat="1" ht="24.75" customHeight="1" outlineLevel="1" x14ac:dyDescent="0.25">
      <c r="A71" s="137">
        <v>24</v>
      </c>
      <c r="B71" s="118" t="s">
        <v>2678</v>
      </c>
      <c r="C71" s="65" t="s">
        <v>31</v>
      </c>
      <c r="D71" s="117" t="s">
        <v>2709</v>
      </c>
      <c r="E71" s="138">
        <v>43405</v>
      </c>
      <c r="F71" s="138">
        <v>43440</v>
      </c>
      <c r="G71" s="152">
        <f t="shared" si="3"/>
        <v>1.1666666666666667</v>
      </c>
      <c r="H71" s="118" t="s">
        <v>2705</v>
      </c>
      <c r="I71" s="63" t="s">
        <v>396</v>
      </c>
      <c r="J71" s="63" t="s">
        <v>877</v>
      </c>
      <c r="K71" s="119">
        <v>30540870</v>
      </c>
      <c r="L71" s="65" t="s">
        <v>1148</v>
      </c>
      <c r="M71" s="67"/>
      <c r="N71" s="65" t="s">
        <v>27</v>
      </c>
      <c r="O71" s="65" t="s">
        <v>26</v>
      </c>
      <c r="P71" s="79"/>
    </row>
    <row r="72" spans="1:16" s="7" customFormat="1" ht="24.75" customHeight="1" outlineLevel="1" x14ac:dyDescent="0.25">
      <c r="A72" s="137">
        <v>25</v>
      </c>
      <c r="B72" s="118" t="s">
        <v>2678</v>
      </c>
      <c r="C72" s="65" t="s">
        <v>31</v>
      </c>
      <c r="D72" s="117" t="s">
        <v>2710</v>
      </c>
      <c r="E72" s="138">
        <v>43486</v>
      </c>
      <c r="F72" s="138">
        <v>43822</v>
      </c>
      <c r="G72" s="152">
        <f t="shared" si="3"/>
        <v>11.2</v>
      </c>
      <c r="H72" s="118" t="s">
        <v>2705</v>
      </c>
      <c r="I72" s="63" t="s">
        <v>396</v>
      </c>
      <c r="J72" s="63" t="s">
        <v>877</v>
      </c>
      <c r="K72" s="119">
        <v>274921997</v>
      </c>
      <c r="L72" s="65" t="s">
        <v>1148</v>
      </c>
      <c r="M72" s="67"/>
      <c r="N72" s="65" t="s">
        <v>27</v>
      </c>
      <c r="O72" s="65" t="s">
        <v>26</v>
      </c>
      <c r="P72" s="79"/>
    </row>
    <row r="73" spans="1:16" s="7" customFormat="1" ht="24.75" customHeight="1" outlineLevel="1" x14ac:dyDescent="0.25">
      <c r="A73" s="137">
        <v>26</v>
      </c>
      <c r="B73" s="64"/>
      <c r="C73" s="65"/>
      <c r="D73" s="63"/>
      <c r="E73" s="138"/>
      <c r="F73" s="138"/>
      <c r="G73" s="152"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2"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2"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2"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2"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2"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2"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2"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2"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2"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2"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2"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2"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2"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2"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2"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2"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2" t="str">
        <f t="shared" si="3"/>
        <v/>
      </c>
      <c r="H90" s="64"/>
      <c r="I90" s="63"/>
      <c r="J90" s="63"/>
      <c r="K90" s="66"/>
      <c r="L90" s="65"/>
      <c r="M90" s="67"/>
      <c r="N90" s="65"/>
      <c r="O90" s="65"/>
      <c r="P90" s="79"/>
    </row>
    <row r="91" spans="1:16" s="7" customFormat="1" ht="24.75" customHeight="1" outlineLevel="1" x14ac:dyDescent="0.25">
      <c r="A91" s="136">
        <v>44</v>
      </c>
      <c r="B91" s="118"/>
      <c r="C91" s="120"/>
      <c r="D91" s="117"/>
      <c r="E91" s="138"/>
      <c r="F91" s="138"/>
      <c r="G91" s="152" t="str">
        <f t="shared" si="3"/>
        <v/>
      </c>
      <c r="H91" s="118"/>
      <c r="I91" s="117"/>
      <c r="J91" s="117"/>
      <c r="K91" s="119"/>
      <c r="L91" s="120"/>
      <c r="M91" s="115"/>
      <c r="N91" s="120"/>
      <c r="O91" s="120"/>
      <c r="P91" s="79"/>
    </row>
    <row r="92" spans="1:16" s="7" customFormat="1" ht="24.75" customHeight="1" outlineLevel="1" x14ac:dyDescent="0.25">
      <c r="A92" s="136">
        <v>45</v>
      </c>
      <c r="B92" s="118"/>
      <c r="C92" s="120"/>
      <c r="D92" s="117"/>
      <c r="E92" s="138"/>
      <c r="F92" s="138"/>
      <c r="G92" s="152" t="str">
        <f t="shared" si="3"/>
        <v/>
      </c>
      <c r="H92" s="118"/>
      <c r="I92" s="117"/>
      <c r="J92" s="117"/>
      <c r="K92" s="119"/>
      <c r="L92" s="120"/>
      <c r="M92" s="115"/>
      <c r="N92" s="120"/>
      <c r="O92" s="120"/>
      <c r="P92" s="79"/>
    </row>
    <row r="93" spans="1:16" s="7" customFormat="1" ht="24.75" customHeight="1" outlineLevel="1" x14ac:dyDescent="0.25">
      <c r="A93" s="136">
        <v>46</v>
      </c>
      <c r="B93" s="118"/>
      <c r="C93" s="120"/>
      <c r="D93" s="117"/>
      <c r="E93" s="138"/>
      <c r="F93" s="138"/>
      <c r="G93" s="152" t="str">
        <f t="shared" si="3"/>
        <v/>
      </c>
      <c r="H93" s="118"/>
      <c r="I93" s="117"/>
      <c r="J93" s="117"/>
      <c r="K93" s="119"/>
      <c r="L93" s="120"/>
      <c r="M93" s="115"/>
      <c r="N93" s="120"/>
      <c r="O93" s="120"/>
      <c r="P93" s="79"/>
    </row>
    <row r="94" spans="1:16" s="7" customFormat="1" ht="24.75" customHeight="1" outlineLevel="1" x14ac:dyDescent="0.25">
      <c r="A94" s="136">
        <v>47</v>
      </c>
      <c r="B94" s="118"/>
      <c r="C94" s="120"/>
      <c r="D94" s="117"/>
      <c r="E94" s="138"/>
      <c r="F94" s="138"/>
      <c r="G94" s="152" t="str">
        <f t="shared" si="3"/>
        <v/>
      </c>
      <c r="H94" s="118"/>
      <c r="I94" s="117"/>
      <c r="J94" s="117"/>
      <c r="K94" s="119"/>
      <c r="L94" s="120"/>
      <c r="M94" s="115"/>
      <c r="N94" s="120"/>
      <c r="O94" s="120"/>
      <c r="P94" s="79"/>
    </row>
    <row r="95" spans="1:16" s="7" customFormat="1" ht="24.75" customHeight="1" outlineLevel="1" x14ac:dyDescent="0.25">
      <c r="A95" s="137">
        <v>48</v>
      </c>
      <c r="B95" s="118"/>
      <c r="C95" s="120"/>
      <c r="D95" s="117"/>
      <c r="E95" s="138"/>
      <c r="F95" s="138"/>
      <c r="G95" s="152" t="str">
        <f t="shared" si="3"/>
        <v/>
      </c>
      <c r="H95" s="118"/>
      <c r="I95" s="117"/>
      <c r="J95" s="117"/>
      <c r="K95" s="119"/>
      <c r="L95" s="120"/>
      <c r="M95" s="115"/>
      <c r="N95" s="120"/>
      <c r="O95" s="120"/>
      <c r="P95" s="79"/>
    </row>
    <row r="96" spans="1:16" s="7" customFormat="1" ht="24.75" customHeight="1" outlineLevel="1" x14ac:dyDescent="0.25">
      <c r="A96" s="137">
        <v>49</v>
      </c>
      <c r="B96" s="118"/>
      <c r="C96" s="120"/>
      <c r="D96" s="117"/>
      <c r="E96" s="138"/>
      <c r="F96" s="138"/>
      <c r="G96" s="152" t="str">
        <f t="shared" si="3"/>
        <v/>
      </c>
      <c r="H96" s="118"/>
      <c r="I96" s="117"/>
      <c r="J96" s="117"/>
      <c r="K96" s="119"/>
      <c r="L96" s="120"/>
      <c r="M96" s="115"/>
      <c r="N96" s="120"/>
      <c r="O96" s="120"/>
      <c r="P96" s="79"/>
    </row>
    <row r="97" spans="1:16" s="7" customFormat="1" ht="24.75" customHeight="1" outlineLevel="1" x14ac:dyDescent="0.25">
      <c r="A97" s="137">
        <v>50</v>
      </c>
      <c r="B97" s="118"/>
      <c r="C97" s="120"/>
      <c r="D97" s="117"/>
      <c r="E97" s="138"/>
      <c r="F97" s="138"/>
      <c r="G97" s="152" t="str">
        <f t="shared" si="3"/>
        <v/>
      </c>
      <c r="H97" s="118"/>
      <c r="I97" s="117"/>
      <c r="J97" s="117"/>
      <c r="K97" s="119"/>
      <c r="L97" s="120"/>
      <c r="M97" s="115"/>
      <c r="N97" s="120"/>
      <c r="O97" s="120"/>
      <c r="P97" s="79"/>
    </row>
    <row r="98" spans="1:16" s="7" customFormat="1" ht="24.75" customHeight="1" outlineLevel="1" x14ac:dyDescent="0.25">
      <c r="A98" s="137">
        <v>51</v>
      </c>
      <c r="B98" s="118"/>
      <c r="C98" s="120"/>
      <c r="D98" s="117"/>
      <c r="E98" s="138"/>
      <c r="F98" s="138"/>
      <c r="G98" s="152" t="str">
        <f t="shared" si="3"/>
        <v/>
      </c>
      <c r="H98" s="118"/>
      <c r="I98" s="117"/>
      <c r="J98" s="117"/>
      <c r="K98" s="119"/>
      <c r="L98" s="120"/>
      <c r="M98" s="115"/>
      <c r="N98" s="120"/>
      <c r="O98" s="120"/>
      <c r="P98" s="79"/>
    </row>
    <row r="99" spans="1:16" s="7" customFormat="1" ht="24.75" customHeight="1" outlineLevel="1" x14ac:dyDescent="0.25">
      <c r="A99" s="137">
        <v>52</v>
      </c>
      <c r="B99" s="118"/>
      <c r="C99" s="120"/>
      <c r="D99" s="117"/>
      <c r="E99" s="138"/>
      <c r="F99" s="138"/>
      <c r="G99" s="152" t="str">
        <f t="shared" si="3"/>
        <v/>
      </c>
      <c r="H99" s="118"/>
      <c r="I99" s="117"/>
      <c r="J99" s="117"/>
      <c r="K99" s="119"/>
      <c r="L99" s="120"/>
      <c r="M99" s="115"/>
      <c r="N99" s="120"/>
      <c r="O99" s="120"/>
      <c r="P99" s="79"/>
    </row>
    <row r="100" spans="1:16" s="7" customFormat="1" ht="24.75" customHeight="1" outlineLevel="1" x14ac:dyDescent="0.25">
      <c r="A100" s="137">
        <v>53</v>
      </c>
      <c r="B100" s="118"/>
      <c r="C100" s="120"/>
      <c r="D100" s="117"/>
      <c r="E100" s="138"/>
      <c r="F100" s="138"/>
      <c r="G100" s="152" t="str">
        <f t="shared" si="3"/>
        <v/>
      </c>
      <c r="H100" s="118"/>
      <c r="I100" s="117"/>
      <c r="J100" s="117"/>
      <c r="K100" s="119"/>
      <c r="L100" s="120"/>
      <c r="M100" s="115"/>
      <c r="N100" s="120"/>
      <c r="O100" s="120"/>
      <c r="P100" s="79"/>
    </row>
    <row r="101" spans="1:16" s="7" customFormat="1" ht="24.75" customHeight="1" outlineLevel="1" x14ac:dyDescent="0.25">
      <c r="A101" s="137">
        <v>54</v>
      </c>
      <c r="B101" s="118"/>
      <c r="C101" s="120"/>
      <c r="D101" s="117"/>
      <c r="E101" s="138"/>
      <c r="F101" s="138"/>
      <c r="G101" s="152" t="str">
        <f t="shared" si="3"/>
        <v/>
      </c>
      <c r="H101" s="118"/>
      <c r="I101" s="117"/>
      <c r="J101" s="117"/>
      <c r="K101" s="119"/>
      <c r="L101" s="120"/>
      <c r="M101" s="115"/>
      <c r="N101" s="120"/>
      <c r="O101" s="120"/>
      <c r="P101" s="79"/>
    </row>
    <row r="102" spans="1:16" s="7" customFormat="1" ht="24.75" customHeight="1" outlineLevel="1" x14ac:dyDescent="0.25">
      <c r="A102" s="137">
        <v>55</v>
      </c>
      <c r="B102" s="118"/>
      <c r="C102" s="120"/>
      <c r="D102" s="117"/>
      <c r="E102" s="138"/>
      <c r="F102" s="138"/>
      <c r="G102" s="152" t="str">
        <f t="shared" si="3"/>
        <v/>
      </c>
      <c r="H102" s="118"/>
      <c r="I102" s="117"/>
      <c r="J102" s="117"/>
      <c r="K102" s="119"/>
      <c r="L102" s="120"/>
      <c r="M102" s="115"/>
      <c r="N102" s="120"/>
      <c r="O102" s="120"/>
      <c r="P102" s="79"/>
    </row>
    <row r="103" spans="1:16" s="7" customFormat="1" ht="24.75" customHeight="1" outlineLevel="1" x14ac:dyDescent="0.25">
      <c r="A103" s="137">
        <v>56</v>
      </c>
      <c r="B103" s="118"/>
      <c r="C103" s="120"/>
      <c r="D103" s="117"/>
      <c r="E103" s="138"/>
      <c r="F103" s="138"/>
      <c r="G103" s="152" t="str">
        <f t="shared" si="3"/>
        <v/>
      </c>
      <c r="H103" s="118"/>
      <c r="I103" s="117"/>
      <c r="J103" s="117"/>
      <c r="K103" s="119"/>
      <c r="L103" s="120"/>
      <c r="M103" s="115"/>
      <c r="N103" s="120"/>
      <c r="O103" s="120"/>
      <c r="P103" s="79"/>
    </row>
    <row r="104" spans="1:16" s="7" customFormat="1" ht="24.75" customHeight="1" outlineLevel="1" x14ac:dyDescent="0.25">
      <c r="A104" s="137">
        <v>57</v>
      </c>
      <c r="B104" s="118"/>
      <c r="C104" s="120"/>
      <c r="D104" s="117"/>
      <c r="E104" s="138"/>
      <c r="F104" s="138"/>
      <c r="G104" s="152" t="str">
        <f t="shared" si="3"/>
        <v/>
      </c>
      <c r="H104" s="118"/>
      <c r="I104" s="117"/>
      <c r="J104" s="117"/>
      <c r="K104" s="119"/>
      <c r="L104" s="120"/>
      <c r="M104" s="115"/>
      <c r="N104" s="120"/>
      <c r="O104" s="120"/>
      <c r="P104" s="79"/>
    </row>
    <row r="105" spans="1:16" s="7" customFormat="1" ht="24.75" customHeight="1" outlineLevel="1" x14ac:dyDescent="0.25">
      <c r="A105" s="137">
        <v>58</v>
      </c>
      <c r="B105" s="118"/>
      <c r="C105" s="120"/>
      <c r="D105" s="117"/>
      <c r="E105" s="138"/>
      <c r="F105" s="138"/>
      <c r="G105" s="152" t="str">
        <f t="shared" si="3"/>
        <v/>
      </c>
      <c r="H105" s="118"/>
      <c r="I105" s="117"/>
      <c r="J105" s="117"/>
      <c r="K105" s="119"/>
      <c r="L105" s="120"/>
      <c r="M105" s="115"/>
      <c r="N105" s="120"/>
      <c r="O105" s="120"/>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2" t="s">
        <v>2633</v>
      </c>
      <c r="B109" s="233"/>
      <c r="C109" s="233"/>
      <c r="D109" s="233"/>
      <c r="E109" s="233"/>
      <c r="F109" s="233"/>
      <c r="G109" s="233"/>
      <c r="H109" s="233"/>
      <c r="I109" s="233"/>
      <c r="J109" s="233"/>
      <c r="K109" s="233"/>
      <c r="L109" s="233"/>
      <c r="M109" s="233"/>
      <c r="N109" s="233"/>
      <c r="O109" s="234"/>
      <c r="P109" s="76"/>
    </row>
    <row r="110" spans="1:16" ht="15" customHeight="1" x14ac:dyDescent="0.25">
      <c r="A110" s="235" t="s">
        <v>2655</v>
      </c>
      <c r="B110" s="236"/>
      <c r="C110" s="236"/>
      <c r="D110" s="236"/>
      <c r="E110" s="236"/>
      <c r="F110" s="236"/>
      <c r="G110" s="236"/>
      <c r="H110" s="236"/>
      <c r="I110" s="236"/>
      <c r="J110" s="236"/>
      <c r="K110" s="236"/>
      <c r="L110" s="236"/>
      <c r="M110" s="236"/>
      <c r="N110" s="236"/>
      <c r="O110" s="237"/>
    </row>
    <row r="111" spans="1:16" ht="15.75" thickBot="1" x14ac:dyDescent="0.3">
      <c r="A111" s="238"/>
      <c r="B111" s="239"/>
      <c r="C111" s="239"/>
      <c r="D111" s="239"/>
      <c r="E111" s="239"/>
      <c r="F111" s="239"/>
      <c r="G111" s="239"/>
      <c r="H111" s="239"/>
      <c r="I111" s="239"/>
      <c r="J111" s="239"/>
      <c r="K111" s="239"/>
      <c r="L111" s="239"/>
      <c r="M111" s="239"/>
      <c r="N111" s="239"/>
      <c r="O111" s="240"/>
    </row>
    <row r="112" spans="1:16" s="1" customFormat="1" ht="26.25" customHeight="1" thickBot="1" x14ac:dyDescent="0.3">
      <c r="I112" s="220" t="s">
        <v>9</v>
      </c>
      <c r="J112" s="22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2664</v>
      </c>
      <c r="C114" s="155" t="s">
        <v>31</v>
      </c>
      <c r="D114" s="117" t="s">
        <v>2711</v>
      </c>
      <c r="E114" s="138">
        <v>43878</v>
      </c>
      <c r="F114" s="138">
        <v>44196</v>
      </c>
      <c r="G114" s="152">
        <f>IF(AND(E114&lt;&gt;"",F114&lt;&gt;""),((F114-E114)/30),"")</f>
        <v>10.6</v>
      </c>
      <c r="H114" s="118" t="s">
        <v>2705</v>
      </c>
      <c r="I114" s="117" t="s">
        <v>396</v>
      </c>
      <c r="J114" s="117" t="s">
        <v>877</v>
      </c>
      <c r="K114" s="119">
        <v>394882486</v>
      </c>
      <c r="L114" s="100" t="e">
        <f>+IF(AND(K114&gt;0,O114="Ejecución"),(K114/877802)*Tabla28[[#This Row],[% participación]],IF(AND(K114&gt;0,O114&lt;&gt;"Ejecución"),"-",""))</f>
        <v>#VALUE!</v>
      </c>
      <c r="M114" s="120" t="s">
        <v>1148</v>
      </c>
      <c r="N114" s="165" t="str">
        <f>+IF(M118="No",1,IF(M118="Si","Ingrese %",""))</f>
        <v/>
      </c>
      <c r="O114" s="154" t="s">
        <v>1150</v>
      </c>
      <c r="P114" s="78"/>
    </row>
    <row r="115" spans="1:16" s="6" customFormat="1" ht="24.75" customHeight="1" x14ac:dyDescent="0.25">
      <c r="A115" s="136">
        <v>2</v>
      </c>
      <c r="B115" s="153" t="s">
        <v>2664</v>
      </c>
      <c r="C115" s="155" t="s">
        <v>31</v>
      </c>
      <c r="D115" s="63"/>
      <c r="E115" s="138"/>
      <c r="F115" s="138"/>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6">
        <v>3</v>
      </c>
      <c r="B116" s="153" t="s">
        <v>2664</v>
      </c>
      <c r="C116" s="155" t="s">
        <v>31</v>
      </c>
      <c r="D116" s="63"/>
      <c r="E116" s="138"/>
      <c r="F116" s="138"/>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6">
        <v>4</v>
      </c>
      <c r="B117" s="153" t="s">
        <v>2664</v>
      </c>
      <c r="C117" s="155" t="s">
        <v>31</v>
      </c>
      <c r="D117" s="63"/>
      <c r="E117" s="138"/>
      <c r="F117" s="138"/>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2664</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2664</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2664</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2664</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2664</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2664</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2664</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2664</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2664</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2664</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2664</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2664</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2664</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2664</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2664</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2664</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2664</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2664</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2664</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2664</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2664</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2664</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2664</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2664</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2664</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2664</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2664</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2664</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2664</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2664</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2664</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2664</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2664</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2664</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2664</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2664</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2664</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2664</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2664</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2664</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2664</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2664</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2664</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22" t="s">
        <v>2659</v>
      </c>
      <c r="B163" s="223"/>
      <c r="C163" s="223"/>
      <c r="D163" s="223"/>
      <c r="E163" s="224"/>
      <c r="F163" s="225" t="s">
        <v>2660</v>
      </c>
      <c r="G163" s="225"/>
      <c r="H163" s="225"/>
      <c r="I163" s="222" t="s">
        <v>2630</v>
      </c>
      <c r="J163" s="223"/>
      <c r="K163" s="223"/>
      <c r="L163" s="223"/>
      <c r="M163" s="223"/>
      <c r="N163" s="223"/>
      <c r="O163" s="22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26" t="s">
        <v>2614</v>
      </c>
      <c r="H165" s="226"/>
      <c r="I165" s="227" t="s">
        <v>1164</v>
      </c>
      <c r="J165" s="228"/>
      <c r="K165" s="228"/>
      <c r="L165" s="228"/>
      <c r="M165" s="22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29" t="s">
        <v>2643</v>
      </c>
      <c r="J167" s="230"/>
      <c r="K167" s="230"/>
      <c r="L167" s="230"/>
      <c r="M167" s="230"/>
      <c r="N167" s="230"/>
      <c r="O167" s="231"/>
      <c r="U167" s="51"/>
    </row>
    <row r="168" spans="1:28" x14ac:dyDescent="0.25">
      <c r="A168" s="9"/>
      <c r="B168" s="215" t="s">
        <v>2657</v>
      </c>
      <c r="C168" s="215"/>
      <c r="D168" s="215"/>
      <c r="E168" s="8"/>
      <c r="F168" s="5"/>
      <c r="H168" s="81" t="s">
        <v>2656</v>
      </c>
      <c r="I168" s="229"/>
      <c r="J168" s="230"/>
      <c r="K168" s="230"/>
      <c r="L168" s="230"/>
      <c r="M168" s="230"/>
      <c r="N168" s="230"/>
      <c r="O168" s="23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6"/>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2668</v>
      </c>
      <c r="C179" s="213"/>
      <c r="D179" s="213"/>
      <c r="E179" s="163">
        <v>0.02</v>
      </c>
      <c r="F179" s="162"/>
      <c r="G179" s="157" t="str">
        <f>IF(F179&gt;0,SUM(E179+F179),"")</f>
        <v/>
      </c>
      <c r="H179" s="5"/>
      <c r="I179" s="213" t="s">
        <v>2670</v>
      </c>
      <c r="J179" s="213"/>
      <c r="K179" s="213"/>
      <c r="L179" s="213"/>
      <c r="M179" s="164"/>
      <c r="O179" s="8"/>
      <c r="Q179" s="19"/>
      <c r="R179" s="151" t="str">
        <f>IF(M179&gt;0,SUM(L179+M179),"")</f>
        <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v>
      </c>
      <c r="K185" s="194" t="s">
        <v>2628</v>
      </c>
      <c r="L185" s="194"/>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19" t="s">
        <v>2636</v>
      </c>
      <c r="C192" s="219"/>
      <c r="E192" s="5" t="s">
        <v>20</v>
      </c>
      <c r="H192" s="26" t="s">
        <v>24</v>
      </c>
      <c r="J192" s="5" t="s">
        <v>2637</v>
      </c>
      <c r="K192" s="5"/>
      <c r="M192" s="5"/>
      <c r="N192" s="5"/>
      <c r="O192" s="8"/>
      <c r="Q192" s="146"/>
      <c r="R192" s="147"/>
      <c r="S192" s="147"/>
      <c r="T192" s="146"/>
    </row>
    <row r="193" spans="1:18" x14ac:dyDescent="0.25">
      <c r="A193" s="9"/>
      <c r="C193" s="244">
        <v>29388</v>
      </c>
      <c r="D193" s="5"/>
      <c r="E193" s="245">
        <v>1401</v>
      </c>
      <c r="F193" s="5"/>
      <c r="G193" s="5"/>
      <c r="H193" s="140" t="s">
        <v>2712</v>
      </c>
      <c r="J193" s="5"/>
      <c r="K193" s="244">
        <v>34709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2648</v>
      </c>
      <c r="C201" s="218"/>
      <c r="D201" s="218"/>
      <c r="E201" s="218"/>
      <c r="F201" s="218"/>
      <c r="G201" s="218"/>
      <c r="H201" s="218"/>
      <c r="I201" s="218"/>
      <c r="J201" s="218"/>
      <c r="K201" s="218"/>
      <c r="L201" s="218"/>
      <c r="M201" s="218"/>
      <c r="N201" s="21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47" t="s">
        <v>2713</v>
      </c>
      <c r="J211" s="27" t="s">
        <v>2622</v>
      </c>
      <c r="K211" s="247" t="s">
        <v>2715</v>
      </c>
      <c r="L211" s="21"/>
      <c r="M211" s="21"/>
      <c r="N211" s="21"/>
      <c r="O211" s="8"/>
    </row>
    <row r="212" spans="1:15" x14ac:dyDescent="0.25">
      <c r="A212" s="9"/>
      <c r="B212" s="27" t="s">
        <v>2619</v>
      </c>
      <c r="C212" s="246" t="s">
        <v>2712</v>
      </c>
      <c r="D212" s="21"/>
      <c r="G212" s="27" t="s">
        <v>2621</v>
      </c>
      <c r="H212" s="247" t="s">
        <v>2714</v>
      </c>
      <c r="J212" s="27" t="s">
        <v>2623</v>
      </c>
      <c r="K212" s="24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HI SANTA TERESITA</cp:lastModifiedBy>
  <cp:lastPrinted>2020-11-20T15:12:35Z</cp:lastPrinted>
  <dcterms:created xsi:type="dcterms:W3CDTF">2020-10-14T21:57:42Z</dcterms:created>
  <dcterms:modified xsi:type="dcterms:W3CDTF">2020-12-28T23:36:01Z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