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ROFESORES\Documents\SUB REGI\PROPUESTAS  AGOSTO sep 2020\ICBF PRIMERA INFANCIA\PDF SUBIR EN PLATAFORMA DIC 28 2020\"/>
    </mc:Choice>
  </mc:AlternateContent>
  <xr:revisionPtr revIDLastSave="0" documentId="8_{4E256207-D2D0-4E87-B9E0-2BDE32D9A2A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<sst xmlns="http://schemas.openxmlformats.org/spreadsheetml/2006/main" count="3206" uniqueCount="2724">
  <si>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</si>
  <si>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</si>
  <si>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</si>
  <si>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</si>
  <si>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</si>
  <si>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</si>
  <si>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</si>
  <si>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</si>
  <si>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</si>
  <si>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</si>
  <si>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</si>
  <si>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</si>
  <si>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</si>
  <si>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</si>
  <si>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</si>
  <si>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</si>
  <si>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</si>
  <si>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</si>
  <si>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</si>
  <si>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</si>
  <si>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</si>
  <si>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</si>
  <si>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</si>
  <si>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</si>
  <si>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</si>
  <si>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</si>
  <si>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</si>
  <si>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</si>
  <si>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</si>
  <si>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</si>
  <si>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</si>
  <si>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</si>
  <si>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</si>
  <si>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</si>
  <si>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</si>
  <si>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</si>
  <si>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</si>
  <si>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</si>
  <si>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</si>
  <si>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</si>
  <si>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</si>
  <si>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</si>
  <si>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</si>
  <si>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</si>
  <si>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</si>
  <si>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</si>
  <si>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</si>
  <si>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</si>
  <si>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</si>
  <si>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</si>
  <si>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</si>
  <si>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</si>
  <si>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</si>
  <si>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</si>
  <si>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</si>
  <si>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</si>
  <si>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</si>
  <si>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</si>
  <si>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</si>
  <si>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</si>
  <si>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</si>
  <si>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</si>
  <si>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</si>
  <si>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</si>
  <si>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</si>
  <si>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</si>
  <si>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</si>
  <si>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</si>
  <si>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</si>
  <si>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</si>
  <si>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</si>
  <si>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</si>
  <si>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</si>
  <si>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</si>
  <si>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</si>
  <si>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</si>
  <si>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</si>
  <si>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</si>
  <si>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</si>
  <si>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</si>
  <si>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</si>
  <si>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</si>
  <si>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</si>
  <si>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</si>
  <si>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</si>
  <si>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</si>
  <si>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</si>
  <si>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</si>
  <si>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</si>
  <si>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</si>
  <si>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</si>
  <si>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</si>
  <si>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</si>
  <si>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</si>
  <si>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</si>
  <si>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</si>
  <si>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</si>
  <si>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</si>
  <si>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</si>
  <si>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</si>
  <si>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</si>
  <si>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</si>
  <si>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</si>
  <si>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</si>
  <si>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</si>
  <si>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</si>
  <si>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</si>
  <si>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</si>
  <si>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</si>
  <si>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</si>
  <si>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</si>
  <si>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</si>
  <si>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</si>
  <si>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</si>
  <si>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</si>
  <si>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</si>
  <si>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</si>
  <si>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</si>
  <si>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</si>
  <si>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</si>
  <si>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</si>
  <si>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</si>
  <si>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</si>
  <si>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</si>
  <si>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</si>
  <si>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</si>
  <si>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</si>
  <si>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</si>
  <si>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</si>
  <si>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</si>
  <si>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</si>
  <si>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</si>
  <si>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</si>
  <si>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</si>
  <si>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</si>
  <si>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</si>
  <si>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</si>
  <si>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</si>
  <si>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</si>
  <si>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</si>
  <si>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</si>
  <si>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</si>
  <si>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</si>
  <si>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</si>
  <si>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</si>
  <si>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</si>
  <si>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</si>
  <si>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</si>
  <si>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</si>
  <si>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</si>
  <si>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</si>
  <si>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</si>
  <si>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</si>
  <si>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</si>
  <si>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</si>
  <si>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</si>
  <si>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</si>
  <si>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</si>
  <si>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</si>
  <si>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</si>
  <si>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</si>
  <si>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</si>
  <si>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</si>
  <si>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</si>
  <si>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</si>
  <si>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</si>
  <si>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</si>
  <si>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</si>
  <si>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</si>
  <si>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</si>
  <si>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</si>
  <si>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</si>
  <si>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</si>
  <si>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</si>
  <si>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</si>
  <si>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</si>
  <si>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</si>
  <si>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</si>
  <si>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</si>
  <si>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</si>
  <si>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</si>
  <si>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</si>
  <si>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</si>
  <si>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</si>
  <si>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</si>
  <si>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</si>
  <si>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</si>
  <si>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</si>
  <si>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</si>
  <si>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</si>
  <si>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</si>
  <si>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</si>
  <si>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</si>
  <si>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</si>
  <si>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</si>
  <si>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</si>
  <si>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</si>
  <si>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</si>
  <si>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</si>
  <si>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</si>
  <si>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</si>
  <si>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</si>
  <si>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</si>
  <si>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</si>
  <si>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</si>
  <si>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</si>
  <si>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</si>
  <si>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</si>
  <si>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</si>
  <si>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</si>
  <si>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</si>
  <si>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</si>
  <si>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</si>
  <si>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</si>
  <si>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</si>
  <si>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</si>
  <si>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</si>
  <si>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</si>
  <si>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</si>
  <si>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</si>
  <si>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</si>
  <si>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</si>
  <si>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</si>
  <si>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</si>
  <si>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</si>
  <si>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</si>
  <si>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</si>
  <si>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</si>
  <si>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</si>
  <si>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</si>
  <si>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</si>
  <si>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</si>
  <si>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</si>
  <si>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</si>
  <si>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</si>
  <si>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</si>
  <si>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</si>
  <si>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</si>
  <si>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</si>
  <si>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</si>
  <si>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</si>
  <si>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</si>
  <si>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</si>
  <si>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</si>
  <si>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</si>
  <si>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</si>
  <si>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</si>
  <si>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</si>
  <si>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</si>
  <si>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</si>
  <si>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</si>
  <si>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</si>
  <si>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</si>
  <si>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</si>
  <si>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</si>
  <si>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</si>
  <si>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</si>
  <si>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</si>
  <si>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</si>
  <si>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</si>
  <si>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</si>
  <si>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</si>
  <si>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</si>
  <si>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</si>
  <si>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</si>
  <si>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</si>
  <si>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</si>
  <si>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</si>
  <si>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</si>
  <si>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</si>
  <si>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</si>
  <si>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</si>
  <si>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</si>
  <si>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</si>
  <si>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</si>
  <si>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</si>
  <si>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</si>
  <si>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</si>
  <si>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</si>
  <si>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</si>
  <si>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</si>
  <si>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</si>
  <si>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</si>
  <si>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</si>
  <si>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</si>
  <si>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</si>
  <si>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</si>
  <si>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</si>
  <si>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</si>
  <si>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</si>
  <si>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</si>
  <si>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</si>
  <si>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</si>
  <si>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</si>
  <si>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</si>
  <si>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</si>
  <si>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</si>
  <si>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</si>
  <si>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</si>
  <si>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</si>
  <si>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</si>
  <si>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</si>
  <si>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</si>
  <si>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</si>
  <si>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</si>
  <si>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</si>
  <si>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</si>
  <si>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</si>
  <si>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</si>
  <si>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</si>
  <si>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</si>
  <si>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</si>
  <si>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</si>
  <si>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</si>
  <si>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</si>
  <si>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</si>
  <si>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</si>
  <si>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</si>
  <si>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</si>
  <si>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</si>
  <si>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</si>
  <si>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</si>
  <si>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</si>
  <si>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</si>
  <si>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</si>
  <si>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</si>
  <si>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</si>
  <si>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</si>
  <si>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</si>
  <si>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</si>
  <si>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</si>
  <si>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</si>
  <si>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</si>
  <si>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</si>
  <si>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</si>
  <si>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</si>
  <si>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</si>
  <si>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</si>
  <si>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</si>
  <si>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</si>
  <si>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</si>
  <si>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</si>
  <si>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</si>
  <si>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</si>
  <si>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</si>
  <si>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</si>
  <si>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</si>
  <si>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</si>
  <si>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</si>
  <si>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</si>
  <si>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</si>
  <si>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</si>
  <si>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</si>
  <si>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</si>
  <si>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</si>
  <si>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</si>
  <si>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</si>
  <si>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</si>
  <si>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</si>
  <si>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</si>
  <si>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</si>
  <si>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</si>
  <si>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</si>
  <si>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</si>
  <si>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</si>
  <si>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</si>
  <si>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</si>
  <si>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</si>
  <si>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</si>
  <si>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</si>
  <si>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</si>
  <si>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</si>
  <si>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</si>
  <si>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</si>
  <si>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</si>
  <si>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</si>
  <si>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</si>
  <si>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</si>
  <si>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</si>
  <si>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</si>
  <si>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</si>
  <si>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</si>
  <si>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</si>
  <si>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</si>
  <si>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</si>
  <si>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</si>
  <si>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</si>
  <si>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</si>
  <si>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</si>
  <si>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</si>
  <si>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</si>
  <si>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</si>
  <si>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</si>
  <si>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</si>
  <si>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</si>
  <si>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</si>
  <si>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</si>
  <si>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</si>
  <si>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</si>
  <si>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</si>
  <si>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</si>
  <si>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</si>
  <si>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</si>
  <si>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</si>
  <si>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</si>
  <si>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</si>
  <si>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</si>
  <si>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</si>
  <si>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</si>
  <si>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</si>
  <si>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</si>
  <si>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</si>
  <si>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</si>
  <si>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</si>
  <si>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</si>
  <si>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</si>
  <si>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</si>
  <si>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</si>
  <si>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</si>
  <si>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</si>
  <si>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</si>
  <si>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</si>
  <si>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</si>
  <si>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</si>
  <si>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</si>
  <si>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</si>
  <si>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</si>
  <si>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</si>
  <si>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</si>
  <si>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</si>
  <si>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</si>
  <si>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</si>
  <si>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</si>
  <si>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</si>
  <si>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</si>
  <si>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</si>
  <si>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</si>
  <si>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</si>
  <si>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</si>
  <si>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</si>
  <si>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</si>
  <si>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</si>
  <si>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</si>
  <si>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</si>
  <si>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</si>
  <si>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</si>
  <si>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</si>
  <si>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</si>
  <si>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</si>
  <si>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</si>
  <si>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</si>
  <si>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</si>
  <si>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</si>
  <si>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</si>
  <si>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</si>
  <si>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</si>
  <si>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</si>
  <si>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</si>
  <si>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</si>
  <si>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</si>
  <si>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</si>
  <si>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</si>
  <si>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</si>
  <si>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</si>
  <si>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</si>
  <si>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</si>
  <si>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</si>
  <si>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</si>
  <si>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</si>
  <si>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</si>
  <si>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</si>
  <si>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</si>
  <si>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</si>
  <si>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</si>
  <si>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</si>
  <si>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</si>
  <si>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</si>
  <si>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</si>
  <si>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</si>
  <si>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</si>
  <si>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</si>
  <si>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</si>
  <si>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</si>
  <si>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</si>
  <si>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</si>
  <si>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</si>
  <si>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</si>
  <si>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</si>
  <si>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</si>
  <si>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</si>
  <si>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</si>
  <si>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</si>
  <si>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</si>
  <si>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</si>
  <si>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</si>
  <si>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</si>
  <si>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</si>
  <si>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</si>
  <si>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</si>
  <si>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</si>
  <si>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</si>
  <si>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</si>
  <si>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</si>
  <si>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</si>
  <si>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</si>
  <si>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</si>
  <si>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</si>
  <si>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</si>
  <si>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</si>
  <si>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</si>
  <si>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</si>
  <si>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</si>
  <si>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</si>
  <si>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</si>
  <si>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</si>
  <si>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</si>
  <si>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</si>
  <si>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</si>
  <si>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</si>
  <si>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</si>
  <si>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</si>
  <si>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</si>
  <si>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</si>
  <si>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</si>
  <si>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</si>
  <si>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</si>
  <si>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</si>
  <si>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</si>
  <si>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</si>
  <si>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</si>
  <si>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</si>
  <si>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</si>
  <si>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</si>
  <si>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</si>
  <si>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</si>
  <si>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</si>
  <si>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</si>
  <si>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</si>
  <si>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</si>
  <si>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</si>
  <si>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</si>
  <si>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</si>
  <si>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</si>
  <si>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</si>
  <si>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</si>
  <si>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</si>
  <si>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</si>
  <si>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</si>
  <si>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</si>
  <si>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</si>
  <si>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</si>
  <si>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</si>
  <si>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</si>
  <si>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</si>
  <si>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</si>
  <si>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</si>
  <si>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</si>
  <si>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</si>
  <si>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</si>
  <si>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</si>
  <si>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</si>
  <si>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</si>
  <si>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</si>
  <si>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</si>
  <si>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</si>
  <si>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</si>
  <si>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</si>
  <si>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</si>
  <si>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</si>
  <si>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</si>
  <si>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</si>
  <si>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</si>
  <si>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</si>
  <si>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</si>
  <si>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</si>
  <si>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</si>
  <si>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</si>
  <si>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</si>
  <si>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</si>
  <si>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</si>
  <si>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</si>
  <si>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</si>
  <si>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</si>
  <si>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</si>
  <si>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</si>
  <si>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</si>
  <si>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</si>
  <si>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</si>
  <si>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</si>
  <si>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</si>
  <si>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</si>
  <si>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</si>
  <si>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</si>
  <si>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</si>
  <si>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</si>
  <si>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</si>
  <si>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</si>
  <si>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</si>
  <si>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</si>
  <si>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</si>
  <si>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</si>
  <si>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</si>
  <si>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</si>
  <si>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</si>
  <si>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</si>
  <si>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</si>
  <si>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</si>
  <si>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</si>
  <si>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</si>
  <si>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</si>
  <si>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</si>
  <si>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</si>
  <si>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</si>
  <si>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</si>
  <si>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</si>
  <si>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</si>
  <si>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</si>
  <si>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</si>
  <si>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</si>
  <si>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</si>
  <si>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</si>
  <si>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</si>
  <si>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</si>
  <si>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</si>
  <si>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</si>
  <si>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</si>
  <si>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</si>
  <si>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</si>
  <si>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</si>
  <si>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</si>
  <si>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</si>
  <si>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</si>
  <si>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</si>
  <si>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</si>
  <si>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</si>
  <si>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</si>
  <si>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</si>
  <si>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</si>
  <si>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</si>
  <si>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</si>
  <si>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</si>
  <si>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</si>
  <si>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</si>
  <si>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</si>
  <si>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</si>
  <si>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</si>
  <si>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</si>
  <si>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</si>
  <si>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</si>
  <si>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</si>
  <si>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</si>
  <si>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</si>
  <si>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</si>
  <si>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</si>
  <si>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</si>
  <si>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</si>
  <si>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</si>
  <si>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</si>
  <si>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</si>
  <si>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</si>
  <si>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</si>
  <si>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</si>
  <si>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</si>
  <si>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</si>
  <si>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</si>
  <si>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</si>
  <si>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</si>
  <si>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</si>
  <si>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</si>
  <si>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</si>
  <si>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</si>
  <si>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</si>
  <si>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</si>
  <si>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</si>
  <si>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</si>
  <si>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</si>
  <si>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</si>
  <si>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</si>
  <si>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</si>
  <si>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</si>
  <si>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</si>
  <si>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</si>
  <si>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</si>
  <si>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</si>
  <si>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</si>
  <si>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</si>
  <si>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</si>
  <si>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</si>
  <si>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</si>
  <si>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</si>
  <si>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</si>
  <si>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</si>
  <si>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</si>
  <si>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</si>
  <si>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</si>
  <si>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</si>
  <si>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</si>
  <si>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</si>
  <si>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</si>
  <si>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</si>
  <si>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</si>
  <si>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</si>
  <si>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</si>
  <si>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</si>
  <si>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</si>
  <si>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</si>
  <si>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</si>
  <si>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</si>
  <si>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</si>
  <si>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</si>
  <si>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</si>
  <si>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</si>
  <si>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</si>
  <si>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</si>
  <si>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</si>
  <si>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</si>
  <si>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</si>
  <si>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</si>
  <si>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</si>
  <si>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</si>
  <si>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</si>
  <si>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</si>
  <si>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</si>
  <si>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</si>
  <si>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</si>
  <si>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</si>
  <si>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</si>
  <si>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</si>
  <si>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</si>
  <si>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</si>
  <si>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</si>
  <si>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</si>
  <si>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</si>
  <si>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</si>
  <si>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</si>
  <si>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</si>
  <si>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</si>
  <si>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</si>
  <si>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</si>
  <si>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</si>
  <si>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</si>
  <si>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</si>
  <si>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</si>
  <si>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</si>
  <si>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</si>
  <si>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</si>
  <si>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</si>
  <si>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</si>
  <si>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</si>
  <si>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</si>
  <si>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</si>
  <si>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</si>
  <si>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</si>
  <si>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</si>
  <si>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</si>
  <si>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</si>
  <si>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</si>
  <si>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</si>
  <si>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</si>
  <si>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</si>
  <si>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</si>
  <si>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</si>
  <si>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</si>
  <si>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</si>
  <si>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</si>
  <si>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</si>
  <si>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</si>
  <si>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</si>
  <si>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</si>
  <si>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</si>
  <si>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</si>
  <si>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</si>
  <si>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</si>
  <si>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</si>
  <si>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</si>
  <si>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</si>
  <si>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</si>
  <si>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</si>
  <si>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</si>
  <si>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</si>
  <si>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</si>
  <si>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</si>
  <si>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</si>
  <si>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</si>
  <si>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</si>
  <si>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</si>
  <si>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</si>
  <si>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</si>
  <si>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</si>
  <si>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</si>
  <si>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</si>
  <si>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</si>
  <si>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</si>
  <si>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</si>
  <si>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</si>
  <si>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</si>
  <si>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</si>
  <si>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</si>
  <si>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</si>
  <si>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</si>
  <si>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</si>
  <si>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</si>
  <si>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</si>
  <si>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</si>
  <si>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</si>
  <si>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</si>
  <si>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</si>
  <si>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</si>
  <si>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</si>
  <si>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</si>
  <si>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</si>
  <si>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</si>
  <si>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</si>
  <si>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</si>
  <si>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</si>
  <si>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</si>
  <si>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</si>
  <si>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</si>
  <si>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</si>
  <si>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</si>
  <si>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</si>
  <si>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</si>
  <si>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</si>
  <si>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</si>
  <si>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</si>
  <si>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</si>
  <si>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</si>
  <si>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</si>
  <si>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</si>
  <si>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</si>
  <si>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</si>
  <si>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</si>
  <si>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</si>
  <si>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</si>
  <si>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</si>
  <si>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</si>
  <si>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</si>
  <si>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</si>
  <si>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</si>
  <si>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</si>
  <si>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</si>
  <si>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</si>
  <si>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</si>
  <si>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</si>
  <si>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</si>
  <si>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</si>
  <si>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</si>
  <si>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</si>
  <si>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</si>
  <si>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</si>
  <si>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</si>
  <si>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</si>
  <si>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</si>
  <si>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</si>
  <si>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</si>
  <si>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</si>
  <si>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</si>
  <si>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</si>
  <si>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</si>
  <si>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</si>
  <si>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</si>
  <si>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</si>
  <si>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</si>
  <si>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</si>
  <si>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</si>
  <si>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</si>
  <si>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</si>
  <si>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</si>
  <si>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</si>
  <si>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</si>
  <si>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</si>
  <si>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</si>
  <si>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</si>
  <si>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</si>
  <si>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</si>
  <si>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</si>
  <si>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</si>
  <si>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</si>
  <si>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</si>
  <si>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</si>
  <si>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</si>
  <si>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</si>
  <si>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</si>
  <si>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</si>
  <si>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</si>
  <si>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</si>
  <si>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</si>
  <si>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</si>
  <si>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</si>
  <si>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</si>
  <si>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</si>
  <si>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</si>
  <si>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</si>
  <si>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</si>
  <si>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</si>
  <si>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</si>
  <si>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</si>
  <si>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</si>
  <si>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</si>
  <si>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</si>
  <si>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</si>
  <si>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</si>
  <si>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</si>
  <si>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</si>
  <si>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</si>
  <si>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</si>
  <si>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</si>
  <si>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</si>
  <si>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</si>
  <si>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</si>
  <si>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</si>
  <si>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</si>
  <si>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</si>
  <si>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</si>
  <si>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</si>
  <si>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</si>
  <si>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</si>
  <si>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</si>
  <si>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</si>
  <si>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</si>
  <si>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</si>
  <si>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</si>
  <si>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</si>
  <si>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</si>
  <si>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</si>
  <si>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</si>
  <si>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</si>
  <si>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</si>
  <si>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</si>
  <si>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</si>
  <si>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</si>
  <si>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</si>
  <si>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</si>
  <si>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</si>
  <si>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</si>
  <si>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</si>
  <si>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</si>
  <si>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</si>
  <si>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</si>
  <si>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</si>
  <si>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</si>
  <si>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</si>
  <si>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</si>
  <si>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</si>
  <si>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</si>
  <si>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</si>
  <si>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</si>
  <si>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</si>
  <si>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</si>
  <si>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</si>
  <si>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</si>
  <si>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</si>
  <si>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</si>
  <si>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</si>
  <si>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</si>
  <si>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</si>
  <si>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</si>
  <si>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</si>
  <si>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</si>
  <si>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</si>
  <si>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</si>
  <si>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</si>
  <si>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</si>
  <si>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</si>
  <si>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</si>
  <si>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</si>
  <si>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</si>
  <si>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</si>
  <si>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</si>
  <si>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</si>
  <si>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</si>
  <si>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</si>
  <si>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</si>
  <si>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</si>
  <si>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</si>
  <si>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</si>
  <si>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</si>
  <si>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</si>
  <si>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</si>
  <si>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</si>
  <si>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</si>
  <si>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</si>
  <si>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</si>
  <si>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</si>
  <si>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</si>
  <si>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</si>
  <si>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</si>
  <si>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</si>
  <si>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</si>
  <si>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</si>
  <si>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</si>
  <si>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</si>
  <si>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</si>
  <si>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</si>
  <si>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</si>
  <si>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</si>
  <si>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</si>
  <si>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</si>
  <si>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</si>
  <si>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</si>
  <si>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</si>
  <si>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</si>
  <si>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</si>
  <si>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</si>
  <si>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</si>
  <si>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</si>
  <si>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</si>
  <si>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</si>
  <si>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</si>
  <si>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</si>
  <si>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</si>
  <si>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</si>
  <si>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</si>
  <si>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</si>
  <si>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</si>
  <si>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</si>
  <si>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</si>
  <si>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</si>
  <si>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</si>
  <si>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</si>
  <si>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</si>
  <si>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</si>
  <si>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</si>
  <si>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</si>
  <si>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</si>
  <si>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</si>
  <si>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</si>
  <si>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</si>
  <si>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</si>
  <si>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</si>
  <si>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</si>
  <si>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</si>
  <si>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</si>
  <si>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</si>
  <si>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</si>
  <si>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</si>
  <si>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</si>
  <si>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</si>
  <si>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</si>
  <si>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</si>
  <si>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</si>
  <si>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</si>
  <si>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</si>
  <si>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</si>
  <si>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</si>
  <si>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</si>
  <si>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</si>
  <si>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</si>
  <si>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</si>
  <si>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</si>
  <si>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</si>
  <si>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</si>
  <si>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</si>
  <si>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</si>
  <si>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</si>
  <si>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</si>
  <si>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</si>
  <si>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</si>
  <si>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</si>
  <si>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</si>
  <si>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</si>
  <si>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</si>
  <si>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</si>
  <si>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</si>
  <si>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</si>
  <si>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</si>
  <si>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</si>
  <si>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</si>
  <si>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</si>
  <si>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</si>
  <si>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</si>
  <si>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</si>
  <si>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</si>
  <si>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</si>
  <si>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</si>
  <si>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</si>
  <si>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</si>
  <si>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</si>
  <si>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</si>
  <si>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</si>
  <si>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</si>
  <si>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</si>
  <si>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</si>
  <si>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</si>
  <si>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</si>
  <si>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</si>
  <si>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</si>
  <si>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</si>
  <si>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</si>
  <si>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</si>
  <si>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</si>
  <si>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</si>
  <si>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</si>
  <si>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</si>
  <si>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</si>
  <si>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</si>
  <si>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</si>
  <si>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</si>
  <si>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</si>
  <si>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</si>
  <si>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</si>
  <si>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</si>
  <si>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</si>
  <si>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</si>
  <si>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</si>
  <si>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</si>
  <si>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</si>
  <si>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</si>
  <si>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</si>
  <si>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</si>
  <si>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</si>
  <si>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</si>
  <si>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</si>
  <si>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</si>
  <si>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</si>
  <si>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</si>
  <si>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</si>
  <si>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</si>
  <si>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</si>
  <si>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</si>
  <si>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</si>
  <si>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</si>
  <si>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</si>
  <si>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</si>
  <si>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</si>
  <si>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</si>
  <si>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</si>
  <si>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</si>
  <si>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</si>
  <si>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</si>
  <si>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</si>
  <si>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</si>
  <si>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</si>
  <si>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</si>
  <si>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</si>
  <si>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</si>
  <si>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</si>
  <si>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</si>
  <si>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</si>
  <si>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</si>
  <si>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</si>
  <si>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</si>
  <si>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</si>
  <si>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</si>
  <si>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</si>
  <si>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</si>
  <si>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</si>
  <si>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</si>
  <si>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</si>
  <si>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</si>
  <si>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</si>
  <si>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</si>
  <si>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</si>
  <si>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</si>
  <si>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</si>
  <si>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</si>
  <si>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</si>
  <si>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</si>
  <si>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</si>
  <si>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</si>
  <si>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</si>
  <si>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</si>
  <si>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</si>
  <si>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</si>
  <si>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</si>
  <si>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</si>
  <si>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</si>
  <si>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</si>
  <si>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</si>
  <si>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</si>
  <si>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</si>
  <si>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</si>
  <si>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</si>
  <si>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</si>
  <si>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</si>
  <si>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</si>
  <si>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</si>
  <si>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</si>
  <si>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</si>
  <si>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</si>
  <si>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</si>
  <si>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</si>
  <si>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</si>
  <si>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</si>
  <si>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</si>
  <si>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</si>
  <si>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</si>
  <si>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</si>
  <si>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</si>
  <si>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</si>
  <si>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</si>
  <si>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</si>
  <si>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</si>
  <si>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</si>
  <si>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</si>
  <si>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</si>
  <si>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</si>
  <si>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</si>
  <si>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</si>
  <si>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</si>
  <si>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</si>
  <si>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</si>
  <si>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</si>
  <si>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</si>
  <si>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</si>
  <si>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</si>
  <si>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</si>
  <si>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</si>
  <si>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</si>
  <si>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</si>
  <si>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</si>
  <si>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</si>
  <si>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</si>
  <si>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</si>
  <si>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</si>
  <si>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</si>
  <si>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</si>
  <si>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</si>
  <si>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</si>
  <si>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</si>
  <si>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</si>
  <si>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</si>
  <si>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</si>
  <si>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</si>
  <si>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</si>
  <si>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</si>
  <si>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</si>
  <si>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</si>
  <si>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</si>
  <si>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</si>
  <si>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</si>
  <si>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</si>
  <si>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</si>
  <si>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</si>
  <si>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</si>
  <si>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</si>
  <si>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</si>
  <si>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</si>
  <si>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</si>
  <si>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</si>
  <si>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</si>
  <si>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</si>
  <si>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</si>
  <si>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</si>
  <si>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</si>
  <si>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</si>
  <si>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</si>
  <si>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</si>
  <si>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</si>
  <si>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</si>
  <si>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</si>
  <si>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</si>
  <si>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</si>
  <si>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</si>
  <si>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</si>
  <si>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</si>
  <si>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</si>
  <si>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</si>
  <si>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</si>
  <si>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</si>
  <si>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</si>
  <si>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</si>
  <si>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</si>
  <si>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</si>
  <si>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</si>
  <si>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</si>
  <si>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</si>
  <si>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</si>
  <si>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</si>
  <si>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</si>
  <si>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</si>
  <si>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</si>
  <si>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</si>
  <si>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</si>
  <si>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</si>
  <si>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</si>
  <si>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</si>
  <si>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</si>
  <si>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</si>
  <si>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</si>
  <si>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</si>
  <si>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</si>
  <si>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</si>
  <si>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</si>
  <si>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</si>
  <si>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</si>
  <si>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</si>
  <si>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</si>
  <si>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</si>
  <si>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</si>
  <si>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</si>
  <si>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</si>
  <si>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</si>
  <si>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</si>
  <si>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</si>
  <si>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</si>
  <si>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</si>
  <si>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</si>
  <si>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</si>
  <si>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</si>
  <si>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</si>
  <si>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</si>
  <si>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</si>
  <si>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</si>
  <si>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</si>
  <si>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</si>
  <si>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</si>
  <si>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</si>
  <si>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</si>
  <si>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</si>
  <si>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</si>
  <si>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</si>
  <si>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</si>
  <si>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</si>
  <si>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</si>
  <si>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</si>
  <si>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</si>
  <si>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</si>
  <si>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</si>
  <si>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</si>
  <si>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</si>
  <si>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</si>
  <si>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</si>
  <si>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</si>
  <si>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</si>
  <si>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</si>
  <si>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</si>
  <si>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</si>
  <si>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</si>
  <si>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</si>
  <si>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</si>
  <si>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</si>
  <si>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</si>
  <si>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</si>
  <si>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</si>
  <si>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</si>
  <si>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</si>
  <si>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</si>
  <si>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</si>
  <si>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</si>
  <si>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</si>
  <si>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</si>
  <si>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</si>
  <si>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</si>
  <si>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</si>
  <si>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</si>
  <si>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</si>
  <si>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</si>
  <si>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</si>
  <si>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</si>
  <si>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</si>
  <si>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</si>
  <si>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</si>
  <si>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</si>
  <si>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</si>
  <si>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</si>
  <si>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</si>
  <si>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</si>
  <si>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</si>
  <si>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</si>
  <si>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</si>
  <si>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</si>
  <si>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</si>
  <si>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</si>
  <si>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</si>
  <si>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</si>
  <si>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</si>
  <si>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</si>
  <si>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</si>
  <si>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</si>
  <si>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</si>
  <si>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</si>
  <si>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</si>
  <si>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</si>
  <si>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</si>
  <si>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</si>
  <si>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</si>
  <si>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</si>
  <si>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</si>
  <si>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</si>
  <si>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</si>
  <si>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</si>
  <si>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</si>
  <si>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</si>
  <si>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</si>
  <si>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</si>
  <si>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</si>
  <si>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</si>
  <si>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</si>
  <si>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</si>
  <si>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</si>
  <si>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</si>
  <si>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</si>
  <si>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</si>
  <si>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</si>
  <si>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</si>
  <si>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</si>
  <si>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</si>
  <si>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</si>
  <si>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</si>
  <si>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</si>
  <si>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</si>
  <si>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</si>
  <si>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</si>
  <si>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</si>
  <si>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</si>
  <si>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</si>
  <si>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</si>
  <si>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</si>
  <si>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</si>
  <si>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</si>
  <si>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</si>
  <si>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</si>
  <si>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</si>
  <si>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</si>
  <si>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</si>
  <si>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</si>
  <si>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</si>
  <si>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</si>
  <si>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</si>
  <si>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</si>
  <si>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</si>
  <si>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</si>
  <si>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</si>
  <si>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</si>
  <si>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</si>
  <si>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</si>
  <si>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</si>
  <si>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</si>
  <si>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</si>
  <si>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</si>
  <si>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</si>
  <si>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</si>
  <si>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</si>
  <si>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</si>
  <si>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</si>
  <si>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</si>
  <si>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</si>
  <si>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</si>
  <si>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</si>
  <si>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</si>
  <si>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</si>
  <si>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</si>
  <si>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</si>
  <si>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</si>
  <si>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</si>
  <si>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</si>
  <si>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</si>
  <si>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</si>
  <si>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</si>
  <si>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</si>
  <si>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</si>
  <si>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</si>
  <si>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</si>
  <si>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</si>
  <si>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</si>
  <si>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</si>
  <si>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</si>
  <si>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</si>
  <si>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</si>
  <si>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</si>
  <si>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</si>
  <si>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</si>
  <si>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</si>
  <si>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</si>
  <si>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</si>
  <si>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</si>
  <si>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</si>
  <si>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</si>
  <si>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</si>
  <si>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</si>
  <si>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</si>
  <si>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</si>
  <si>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</si>
  <si>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</si>
  <si>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</si>
  <si>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</si>
  <si>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</si>
  <si>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</si>
  <si>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</si>
  <si>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</si>
  <si>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</si>
  <si>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</si>
  <si>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</si>
  <si>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</si>
  <si>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</si>
  <si>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</si>
  <si>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</si>
  <si>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</si>
  <si>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</si>
  <si>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</si>
  <si>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</si>
  <si>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</si>
  <si>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</si>
  <si>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</si>
  <si>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</si>
  <si>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</si>
  <si>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</si>
  <si>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</si>
  <si>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</si>
  <si>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</si>
  <si>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</si>
  <si>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</si>
  <si>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</si>
  <si>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</si>
  <si>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</si>
  <si>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</si>
  <si>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</si>
  <si>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</si>
  <si>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</si>
  <si>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</si>
  <si>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</si>
  <si>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</si>
  <si>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</si>
  <si>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</si>
  <si>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</si>
  <si>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</si>
  <si>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</si>
  <si>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</si>
  <si>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</si>
  <si>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</si>
  <si>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</si>
  <si>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</si>
  <si>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</si>
  <si>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</si>
  <si>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</si>
  <si>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</si>
  <si>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</si>
  <si>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</si>
  <si>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</si>
  <si>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</si>
  <si>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</si>
  <si>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</si>
  <si>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</si>
  <si>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</si>
  <si>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</si>
  <si>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</si>
  <si>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</si>
  <si>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</si>
  <si>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</si>
  <si>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</si>
  <si>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</si>
  <si>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</si>
  <si>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</si>
  <si>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</si>
  <si>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</si>
  <si>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</si>
  <si>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</si>
  <si>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</si>
  <si>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</si>
  <si>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</si>
  <si>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</si>
  <si>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</si>
  <si>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</si>
  <si>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</si>
  <si>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</si>
  <si>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</si>
  <si>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</si>
  <si>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</si>
  <si>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</si>
  <si>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</si>
  <si>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</si>
  <si>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</si>
  <si>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</si>
  <si>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</si>
  <si>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</si>
  <si>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</si>
  <si>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</si>
  <si>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</si>
  <si>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</si>
  <si>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</si>
  <si>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</si>
  <si>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</si>
  <si>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</si>
  <si>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</si>
  <si>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</si>
  <si>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</si>
  <si>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</si>
  <si>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</si>
  <si>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</si>
  <si>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</si>
  <si>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</si>
  <si>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</si>
  <si>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</si>
  <si>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</si>
  <si>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</si>
  <si>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</si>
  <si>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</si>
  <si>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</si>
  <si>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</si>
  <si>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</si>
  <si>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</si>
  <si>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</si>
  <si>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</si>
  <si>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</si>
  <si>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</si>
  <si>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</si>
  <si>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</si>
  <si>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</si>
  <si>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</si>
  <si>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</si>
  <si>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</si>
  <si>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</si>
  <si>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</si>
  <si>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</si>
  <si>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</si>
  <si>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</si>
  <si>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</si>
  <si>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</si>
  <si>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</si>
  <si>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</si>
  <si>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</si>
  <si>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</si>
  <si>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</si>
  <si>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</si>
  <si>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</si>
  <si>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</si>
  <si>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</si>
  <si>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</si>
  <si>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</si>
  <si>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</si>
  <si>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</si>
  <si>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</si>
  <si>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</si>
  <si>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</si>
  <si>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</si>
  <si>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</si>
  <si>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</si>
  <si>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</si>
  <si>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</si>
  <si>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</si>
  <si>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</si>
  <si>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</si>
  <si>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</si>
  <si>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</si>
  <si>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</si>
  <si>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</si>
  <si>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</si>
  <si>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</si>
  <si>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</si>
  <si>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</si>
  <si>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</si>
  <si>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</si>
  <si>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</si>
  <si>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</si>
  <si>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</si>
  <si>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</si>
  <si>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</si>
  <si>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</si>
  <si>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</si>
  <si>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</si>
  <si>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</si>
  <si>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</si>
  <si>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</si>
  <si>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</si>
  <si>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</si>
  <si>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</si>
  <si>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</si>
  <si>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</si>
  <si>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</si>
  <si>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</si>
  <si>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</si>
  <si>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</si>
  <si>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</si>
  <si>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</si>
  <si>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</si>
  <si>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</si>
  <si>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</si>
  <si>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</si>
  <si>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</si>
  <si>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</si>
  <si>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</si>
  <si>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</si>
  <si>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</si>
  <si>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</si>
  <si>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</si>
  <si>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</si>
  <si>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</si>
  <si>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</si>
  <si>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</si>
  <si>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</si>
  <si>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</si>
  <si>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</si>
  <si>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</si>
  <si>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</si>
  <si>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</si>
  <si>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</si>
  <si>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</si>
  <si>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</si>
  <si>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</si>
  <si>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</si>
  <si>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</si>
  <si>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</si>
  <si>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</si>
  <si>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</si>
  <si>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</si>
  <si>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</si>
  <si>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</si>
  <si>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</si>
  <si>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</si>
  <si>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</si>
  <si>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</si>
  <si>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</si>
  <si>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</si>
  <si>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</si>
  <si>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</si>
  <si>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</si>
  <si>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</si>
  <si>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</si>
  <si>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</si>
  <si>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</si>
  <si>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</si>
  <si>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</si>
  <si>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</si>
  <si>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</si>
  <si>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</si>
  <si>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</si>
  <si>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</si>
  <si>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</si>
  <si>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</si>
  <si>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</si>
  <si>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</si>
  <si>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</si>
  <si>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</si>
  <si>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</si>
  <si>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</si>
  <si>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</si>
  <si>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</si>
  <si>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</si>
  <si>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</si>
  <si>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</si>
  <si>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</si>
  <si>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</si>
  <si>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</si>
  <si>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</si>
  <si>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</si>
  <si>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</si>
  <si>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</si>
  <si>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</si>
  <si>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</si>
  <si>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</si>
  <si>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</si>
  <si>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</si>
  <si>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</si>
  <si>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</si>
  <si>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</si>
  <si>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</si>
  <si>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</si>
  <si>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</si>
  <si>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</si>
  <si>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</si>
  <si>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</si>
  <si>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</si>
  <si>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</si>
  <si>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</si>
  <si>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</si>
  <si>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</si>
  <si>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</si>
  <si>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</si>
  <si>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</si>
  <si>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</si>
  <si>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</si>
  <si>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</si>
  <si>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</si>
  <si>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</si>
  <si>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</si>
  <si>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</si>
  <si>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</si>
  <si>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</si>
  <si>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</si>
  <si>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</si>
  <si>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</si>
  <si>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</si>
  <si>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</si>
  <si>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</si>
  <si>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</si>
  <si>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</si>
  <si>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</si>
  <si>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</si>
  <si>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</si>
  <si>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</si>
  <si>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</si>
  <si>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</si>
  <si>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</si>
  <si>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</si>
  <si>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</si>
  <si>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</si>
  <si>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</si>
  <si>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</si>
  <si>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</si>
  <si>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</si>
  <si>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</si>
  <si>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</si>
  <si>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</si>
  <si>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</si>
  <si>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</si>
  <si>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</si>
  <si>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</si>
  <si>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</si>
  <si>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</si>
  <si>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</si>
  <si>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</si>
  <si>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</si>
  <si>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</si>
  <si>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</si>
  <si>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</si>
  <si>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</si>
  <si>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</si>
  <si>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</si>
  <si>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</si>
  <si>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</si>
  <si>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</si>
  <si>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</si>
  <si>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</si>
  <si>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</si>
  <si>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</si>
  <si>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</si>
  <si>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</si>
  <si>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</si>
  <si>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</si>
  <si>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</si>
  <si>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</si>
  <si>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</si>
  <si>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</si>
  <si>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</si>
  <si>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</si>
  <si>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</si>
  <si>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</si>
  <si>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</si>
  <si>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</si>
  <si>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</si>
  <si>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</si>
  <si>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</si>
  <si>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</si>
  <si>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</si>
  <si>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</si>
  <si>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</si>
  <si>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</si>
  <si>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</si>
  <si>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</si>
  <si>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</si>
  <si>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</si>
  <si>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</si>
  <si>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</si>
  <si>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</si>
  <si>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</si>
  <si>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</si>
  <si>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</si>
  <si>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</si>
  <si>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</si>
  <si>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</si>
  <si>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</si>
  <si>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</si>
  <si>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</si>
  <si>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</si>
  <si>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</si>
  <si>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</si>
  <si>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</si>
  <si>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</si>
  <si>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</si>
  <si>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</si>
  <si>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</si>
  <si>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</si>
  <si>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</si>
  <si>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</si>
  <si>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</si>
  <si>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</si>
  <si>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</si>
  <si>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</si>
  <si>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</si>
  <si>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</si>
  <si>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</si>
  <si>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</si>
  <si>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</si>
  <si>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</si>
  <si>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</si>
  <si>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</si>
  <si>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</si>
  <si>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</si>
  <si>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</si>
  <si>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</si>
  <si>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</si>
  <si>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</si>
  <si>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</si>
  <si>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</si>
  <si>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</si>
  <si>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</si>
  <si>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</si>
  <si>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</si>
  <si>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</si>
  <si>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</si>
  <si>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</si>
  <si>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</si>
  <si>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</si>
  <si>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</si>
  <si>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</si>
  <si>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</si>
  <si>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</si>
  <si>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</si>
  <si>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</si>
  <si>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</si>
  <si>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</si>
  <si>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</si>
  <si>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</si>
  <si>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</si>
  <si>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</si>
  <si>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</si>
  <si>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</si>
  <si>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</si>
  <si>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</si>
  <si>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</si>
  <si>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</si>
  <si>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</si>
  <si>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</si>
  <si>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</si>
  <si>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</si>
  <si>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</si>
  <si>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</si>
  <si>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</si>
  <si>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</si>
  <si>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</si>
  <si>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</si>
  <si>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</si>
  <si>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</si>
  <si>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</si>
  <si>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</si>
  <si>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</si>
  <si>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</si>
  <si>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</si>
  <si>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</si>
  <si>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</si>
  <si>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</si>
  <si>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</si>
  <si>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</si>
  <si>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</si>
  <si>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</si>
  <si>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</si>
  <si>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</si>
  <si>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</si>
  <si>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</si>
  <si>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</si>
  <si>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</si>
  <si>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</si>
  <si>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</si>
  <si>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</si>
  <si>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</si>
  <si>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</si>
  <si>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</si>
  <si>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</si>
  <si>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</si>
  <si>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</si>
  <si>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</si>
  <si>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</si>
  <si>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</si>
  <si>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</si>
  <si>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</si>
  <si>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</si>
  <si>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</si>
  <si>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</si>
  <si>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</si>
  <si>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</si>
  <si>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</si>
  <si>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</si>
  <si>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</si>
  <si>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</si>
  <si>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</si>
  <si>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</si>
  <si>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</si>
  <si>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</si>
  <si>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</si>
  <si>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</si>
  <si>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</si>
  <si>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</si>
  <si>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</si>
  <si>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</si>
  <si>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</si>
  <si>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</si>
  <si>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</si>
  <si>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</si>
  <si>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</si>
  <si>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</si>
  <si>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</si>
  <si>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</si>
  <si>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</si>
  <si>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</si>
  <si>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</si>
  <si>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</si>
  <si>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</si>
  <si>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</si>
  <si>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</si>
  <si>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</si>
  <si>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</si>
  <si>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</si>
  <si>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</si>
  <si>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</si>
  <si>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</si>
  <si>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</si>
  <si>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</si>
  <si>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</si>
  <si>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</si>
  <si>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</si>
  <si>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</si>
  <si>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</si>
  <si>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</si>
  <si>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</si>
  <si>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</si>
  <si>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</si>
  <si>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</si>
  <si>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</si>
  <si>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</si>
  <si>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</si>
  <si>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</si>
  <si>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</si>
  <si>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</si>
  <si>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</si>
  <si>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</si>
  <si>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</si>
  <si>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</si>
  <si>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</si>
  <si>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</si>
  <si>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</si>
  <si>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</si>
  <si>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</si>
  <si>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</si>
  <si>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</si>
  <si>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</si>
  <si>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</si>
  <si>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</si>
  <si>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</si>
  <si>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</si>
  <si>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</si>
  <si>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</si>
  <si>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</si>
  <si>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</si>
  <si>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</si>
  <si>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</si>
  <si>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</si>
  <si>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</si>
  <si>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</si>
  <si>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</si>
  <si>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</si>
  <si>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</si>
  <si>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</si>
  <si>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</si>
  <si>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</si>
  <si>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</si>
  <si>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</si>
  <si>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</si>
  <si>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</si>
  <si>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</si>
  <si>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</si>
  <si>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</si>
  <si>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</si>
  <si>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</si>
  <si>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</si>
  <si>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</si>
  <si>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</si>
  <si>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</si>
  <si>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</si>
  <si>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</si>
  <si>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</si>
  <si>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</si>
  <si>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</si>
  <si>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</si>
  <si>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</si>
  <si>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</si>
  <si>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</si>
  <si>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</si>
  <si>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</si>
  <si>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</si>
  <si>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</si>
  <si>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</si>
  <si>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</si>
  <si>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</si>
  <si>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</si>
  <si>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</si>
  <si>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</si>
  <si>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</si>
  <si>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</si>
  <si>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</si>
  <si>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</si>
  <si>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</si>
  <si>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</si>
  <si>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</si>
  <si>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</si>
  <si>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</si>
  <si>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</si>
  <si>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</si>
  <si>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</si>
  <si>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</si>
  <si>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</si>
  <si>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</si>
  <si>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</si>
  <si>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</si>
  <si>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</si>
  <si>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</si>
  <si>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</si>
  <si>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</si>
  <si>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</si>
  <si>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</si>
  <si>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</si>
  <si>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</si>
  <si>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</si>
  <si>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</si>
  <si>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</si>
  <si>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</si>
  <si>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</si>
  <si>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</si>
  <si>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</si>
  <si>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</si>
  <si>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</si>
  <si>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</si>
  <si>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</si>
  <si>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</si>
  <si>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</si>
  <si>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</si>
  <si>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</si>
  <si>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</si>
  <si>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</si>
  <si>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</si>
  <si>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</si>
  <si>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</si>
  <si>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</si>
  <si>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</si>
  <si>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</si>
  <si>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</si>
  <si>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</si>
  <si>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</si>
  <si>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</si>
  <si>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</si>
  <si>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</si>
  <si>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</si>
  <si>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</si>
  <si>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</si>
  <si>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</si>
  <si>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</si>
  <si>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</si>
  <si>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</si>
  <si>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</si>
  <si>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</si>
  <si>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</si>
  <si>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</si>
  <si>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</si>
  <si>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</si>
  <si>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</si>
  <si>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</si>
  <si>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</si>
  <si>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</si>
  <si>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</si>
  <si>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</si>
  <si>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</si>
  <si>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</si>
  <si>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</si>
  <si>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</si>
  <si>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</si>
  <si>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</si>
  <si>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</si>
  <si>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</si>
  <si>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</si>
  <si>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</si>
  <si>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</si>
  <si>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</si>
  <si>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</si>
  <si>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</si>
  <si>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</si>
  <si>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</si>
  <si>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</si>
  <si>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</si>
  <si>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</si>
  <si>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</si>
  <si>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</si>
  <si>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</si>
  <si>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</si>
  <si>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</si>
  <si>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</si>
  <si>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</si>
  <si>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</si>
  <si>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</si>
  <si>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</si>
  <si>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</si>
  <si>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</si>
  <si>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</si>
  <si>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</si>
  <si>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</si>
  <si>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</si>
  <si>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</si>
  <si>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</si>
  <si>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</si>
  <si>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</si>
  <si>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</si>
  <si>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</si>
  <si>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</si>
  <si>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</si>
  <si>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</si>
  <si>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</si>
  <si>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</si>
  <si>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</si>
  <si>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</si>
  <si>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</si>
  <si>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</si>
  <si>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</si>
  <si>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</si>
  <si>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</si>
  <si>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</si>
  <si>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</si>
  <si>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</si>
  <si>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</si>
  <si>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</si>
  <si>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</si>
  <si>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</si>
  <si>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</si>
  <si>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</si>
  <si>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</si>
  <si>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</si>
  <si>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</si>
  <si>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</si>
  <si>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</si>
  <si>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</si>
  <si>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</si>
  <si>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</si>
  <si>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</si>
  <si>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</si>
  <si>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</si>
  <si>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</si>
  <si>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</si>
  <si>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</si>
  <si>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</si>
  <si>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</si>
  <si>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</si>
  <si>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</si>
  <si>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</si>
  <si>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</si>
  <si>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</si>
  <si>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</si>
  <si>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</si>
  <si>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</si>
  <si>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</si>
  <si>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</si>
  <si>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</si>
  <si>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</si>
  <si>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</si>
  <si>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</si>
  <si>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</si>
  <si>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</si>
  <si>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</si>
  <si>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</si>
  <si>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</si>
  <si>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</si>
  <si>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</si>
  <si>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</si>
  <si>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</si>
  <si>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</si>
  <si>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</si>
  <si>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</si>
  <si>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</si>
  <si>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</si>
  <si>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</si>
  <si>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</si>
  <si>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</si>
  <si>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</si>
  <si>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</si>
  <si>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</si>
  <si>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</si>
  <si>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</si>
  <si>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</si>
  <si>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</si>
  <si>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</si>
  <si>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</si>
  <si>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</si>
  <si>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</si>
  <si>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</si>
  <si>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</si>
  <si>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</si>
  <si>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</si>
  <si>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</si>
  <si>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</si>
  <si>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</si>
  <si>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</si>
  <si>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</si>
  <si>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</si>
  <si>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</si>
  <si>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</si>
  <si>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</si>
  <si>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</si>
  <si>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</si>
  <si>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</si>
  <si>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</si>
  <si>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</si>
  <si>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</si>
  <si>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</si>
  <si>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</si>
  <si>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</si>
  <si>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</si>
  <si>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</si>
  <si>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</si>
  <si>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</si>
  <si>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</si>
  <si>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</si>
  <si>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</si>
  <si>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</si>
  <si>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</si>
  <si>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</si>
  <si>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</si>
  <si>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</si>
  <si>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</si>
  <si>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</si>
  <si>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</si>
  <si>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</si>
  <si>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</si>
  <si>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</si>
  <si>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</si>
  <si>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</si>
  <si>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</si>
  <si>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</si>
  <si>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</si>
  <si>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</si>
  <si>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</si>
  <si>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</si>
  <si>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</si>
  <si>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</si>
  <si>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</si>
  <si>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</si>
  <si>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</si>
  <si>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</si>
  <si>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</si>
  <si>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</si>
  <si>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</si>
  <si>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</si>
  <si>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</si>
  <si>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</si>
  <si>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</si>
  <si>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</si>
  <si>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</si>
  <si>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</si>
  <si>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</si>
  <si>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</si>
  <si>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</si>
  <si>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</si>
  <si>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</si>
  <si>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</si>
  <si>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</si>
  <si>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</si>
  <si>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</si>
  <si>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</si>
  <si>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</si>
  <si>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</si>
  <si>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</si>
  <si>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</si>
  <si>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</si>
  <si>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</si>
  <si>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</si>
  <si>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</si>
  <si>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</si>
  <si>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</si>
  <si>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</si>
  <si>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</si>
  <si>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</si>
  <si>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</si>
  <si>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</si>
  <si>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</si>
  <si>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</si>
  <si>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</si>
  <si>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</si>
  <si>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</si>
  <si>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</si>
  <si>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</si>
  <si>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</si>
  <si>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</si>
  <si>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</si>
  <si>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</si>
  <si>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</si>
  <si>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</si>
  <si>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</si>
  <si>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</si>
  <si>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</si>
  <si>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</si>
  <si>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</si>
  <si>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</si>
  <si>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</si>
  <si>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</si>
  <si>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</si>
  <si>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</si>
  <si>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</si>
  <si>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</si>
  <si>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</si>
  <si>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</si>
  <si>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</si>
  <si>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</si>
  <si>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</si>
  <si>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</si>
  <si>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</si>
  <si>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</si>
  <si>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</si>
  <si>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</si>
  <si>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</si>
  <si>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</si>
  <si>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</si>
  <si>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</si>
  <si>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</si>
  <si>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</si>
  <si>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</si>
  <si>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</si>
  <si>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</si>
  <si>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</si>
  <si>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</si>
  <si>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</si>
  <si>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</si>
  <si>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</si>
  <si>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</si>
  <si>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</si>
  <si>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</si>
  <si>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</si>
  <si>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</si>
  <si>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</si>
  <si>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</si>
  <si>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</si>
  <si>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</si>
  <si>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</si>
  <si>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</si>
  <si>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</si>
  <si>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</si>
  <si>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</si>
  <si>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</si>
  <si>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</si>
  <si>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</si>
  <si>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</si>
  <si>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</si>
  <si>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</si>
  <si>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</si>
  <si>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</si>
  <si>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</si>
  <si>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</si>
  <si>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</si>
  <si>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</si>
  <si>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</si>
  <si>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</si>
  <si>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</si>
  <si>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</si>
  <si>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</si>
  <si>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</si>
  <si>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</si>
  <si>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</si>
  <si>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</si>
  <si>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</si>
  <si>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</si>
  <si>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</si>
  <si>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</si>
  <si>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</si>
  <si>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</si>
  <si>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</si>
  <si>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</si>
  <si>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</si>
  <si>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</si>
  <si>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</si>
  <si>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</si>
  <si>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</si>
  <si>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</si>
  <si>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</si>
  <si>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</si>
  <si>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</si>
  <si>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</si>
  <si>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</si>
  <si>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</si>
  <si>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</si>
  <si>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</si>
  <si>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</si>
  <si>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</si>
  <si>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</si>
  <si>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</si>
  <si>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</si>
  <si>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</si>
  <si>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</si>
  <si>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</si>
  <si>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</si>
  <si>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</si>
  <si>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</si>
  <si>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</si>
  <si>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</si>
  <si>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</si>
  <si>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</si>
  <si>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</si>
  <si>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</si>
  <si>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</si>
  <si>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</si>
  <si>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</si>
  <si>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</si>
  <si>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</si>
  <si>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</si>
  <si>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</si>
  <si>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</si>
  <si>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</si>
  <si>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</si>
  <si>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</si>
  <si>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</si>
  <si>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</si>
  <si>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</si>
  <si>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</si>
  <si>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</si>
  <si>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</si>
  <si>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</si>
  <si>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</si>
  <si>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</si>
  <si>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</si>
  <si>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</si>
  <si>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</si>
  <si>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</si>
  <si>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</si>
  <si>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</si>
  <si>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</si>
  <si>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</si>
  <si>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</si>
  <si>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</si>
  <si>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</si>
  <si>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</si>
  <si>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</si>
  <si>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</si>
  <si>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</si>
  <si>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</si>
  <si>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</si>
  <si>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</si>
  <si>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</si>
  <si>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</si>
  <si>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</si>
  <si>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</si>
  <si>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</si>
  <si>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</si>
  <si>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</si>
  <si>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</si>
  <si>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</si>
  <si>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</si>
  <si>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</si>
  <si>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</si>
  <si>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</si>
  <si>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</si>
  <si>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</si>
  <si>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</si>
  <si>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</si>
  <si>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</si>
  <si>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</si>
  <si>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</si>
  <si>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</si>
  <si>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</si>
  <si>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</si>
  <si>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</si>
  <si>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</si>
  <si>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</si>
  <si>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</si>
  <si>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</si>
  <si>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</si>
  <si>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</si>
  <si>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</si>
  <si>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</si>
  <si>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</si>
  <si>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</si>
  <si>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</si>
  <si>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</si>
  <si>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</si>
  <si>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</si>
  <si>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</si>
  <si>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</si>
  <si>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</si>
  <si>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</si>
  <si>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</si>
  <si>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</si>
  <si>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</si>
  <si>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</si>
  <si>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</si>
  <si>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</si>
  <si>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</si>
  <si>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</si>
  <si>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</si>
  <si>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</si>
  <si>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</si>
  <si>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</si>
  <si>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</si>
  <si>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</si>
  <si>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</si>
  <si>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</si>
  <si>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</si>
  <si>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</si>
  <si>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</si>
  <si>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</si>
  <si>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</si>
  <si>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</si>
  <si>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</si>
  <si>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</si>
  <si>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</si>
  <si>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</si>
  <si>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</si>
  <si>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</si>
  <si>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</si>
  <si>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</si>
  <si>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</si>
  <si>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</si>
  <si>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</si>
  <si>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</si>
  <si>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</si>
  <si>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</si>
  <si>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</si>
  <si>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</si>
  <si>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</si>
  <si>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</si>
  <si>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</si>
  <si>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</si>
  <si>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</si>
  <si>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</si>
  <si>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</si>
  <si>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</si>
  <si>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</si>
  <si>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</si>
  <si>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</si>
  <si>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</si>
  <si>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</si>
  <si>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</si>
  <si>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</si>
  <si>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</si>
  <si>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</si>
  <si>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</si>
  <si>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</si>
  <si>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</si>
  <si>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</si>
  <si>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</si>
  <si>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</si>
  <si>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</si>
  <si>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</si>
  <si>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</si>
  <si>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</si>
  <si>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</si>
  <si>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</si>
  <si>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</si>
  <si>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</si>
  <si>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</si>
  <si>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</si>
  <si>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</si>
  <si>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</si>
  <si>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</si>
  <si>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</si>
  <si>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</si>
  <si>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</si>
  <si>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</si>
  <si>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</si>
  <si>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</si>
  <si>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</si>
  <si>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</si>
  <si>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</si>
  <si>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</si>
  <si>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</si>
  <si>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</si>
  <si>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</si>
  <si>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</si>
  <si>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</si>
  <si>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</si>
  <si>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</si>
  <si>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</si>
  <si>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</si>
  <si>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</si>
  <si>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</si>
  <si>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</si>
  <si>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</si>
  <si>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</si>
  <si>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</si>
  <si>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</si>
  <si>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</si>
  <si>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</si>
  <si>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</si>
  <si>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</si>
  <si>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</si>
  <si>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</si>
  <si>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</si>
  <si>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</si>
  <si>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</si>
  <si>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</si>
  <si>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</si>
  <si>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</si>
  <si>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</si>
  <si>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</si>
  <si>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2021-52-20000103.0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</si>
  <si>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polpitica de Estado para el Desarrollo Integral de la primera Infancia de Cero a Siempre</t>
  </si>
  <si>
    <t>Zuleima Cristina Barón Porras</t>
  </si>
  <si>
    <t>Calle 8 No.22 F 85 Barrio Obrero</t>
  </si>
  <si>
    <t>0327223387 / 88</t>
  </si>
  <si>
    <t>Instituto Colombiano de Bienestar Familiar ICBF</t>
  </si>
  <si>
    <t>243/2008</t>
  </si>
  <si>
    <t>Realizar la atención en el  entorno Institucional utilizando la capacidad instalada y la experiencia de operadores que puedan brindar a los niños y niñas, los componentes de cuidado, nutrición y educación Inicial.</t>
  </si>
  <si>
    <t>205/2009</t>
  </si>
  <si>
    <t>250/2009</t>
  </si>
  <si>
    <t>Brindar atención integral a niños y niñas entre seis (6) meses y hasta menores de los cinco años (5) de edad, en la modalidad hogares infantiles, en la Unidad Aplicativa Corazón de María</t>
  </si>
  <si>
    <t>216/2010</t>
  </si>
  <si>
    <t>Brindar atención integral a niños y niñas entre los seis  (6)  meses y hasta menores de los cinco  (5)  años de edad, con vulnerabilidad económica y social, prioritariamente a quienes por razones de trabajo de sus padres o adulto responsable de su cuidado, permanecen sólos temporalmente y a los hijos de familiares en situación de desplazamiento, en la Unidad Aplicativa CORAZÓN DE MARIA, del municipio de Pasto</t>
  </si>
  <si>
    <t>Ministerio de Educación Nacional e ICETEX</t>
  </si>
  <si>
    <t>FPI 2011-52-003 -No.929 de 2008</t>
  </si>
  <si>
    <t xml:space="preserve">FPI52051-929 de 2008                                                                                                                                                                               </t>
  </si>
  <si>
    <t>182/2011</t>
  </si>
  <si>
    <t>Prestación del servicios para brindar atención integral en educacion inicial, cuidado y nutrición a los niños y niñas menores de cinco (5) años del Sisben I y II o en situación de desplazamiento, beneficiarios del programa de atención integral a la primera infancia - PAIPI, en la modalidad o modalidades de atención definida(s) por el Municipio</t>
  </si>
  <si>
    <t>Prestación de servicios para brindar atención integral  en eduación inicial.cuidado, nutricion a los niños y niñas menores de cinco  (5)  años del Sisben I y II o en situación de desplazamiento, beneficiarios del programa de atención integral a la primera infancia-PAIPI, en la modalidad o modalidades de atención definida(s)  por el Municipio</t>
  </si>
  <si>
    <t>Brindar atención integral a niños y niñas entre los seis  (6)  meses y hasta menores de los cinco  (5)  años de edad, con vulnerabilidad económica y social, prioritariamente a quienes por razones de trabajo de sus padres o adulto responsable de su cuidado, permanecen sólos temporalmente y a los hijos de familiares en situación de desplazamiento</t>
  </si>
  <si>
    <t>Fondo Financiero de Proyectos de Desarrollo "FONADE"</t>
  </si>
  <si>
    <t>357/2012</t>
  </si>
  <si>
    <t>519/2012</t>
  </si>
  <si>
    <t>605/2012</t>
  </si>
  <si>
    <t>119/2012</t>
  </si>
  <si>
    <t>527/2012</t>
  </si>
  <si>
    <t>649/2012</t>
  </si>
  <si>
    <t>2122631</t>
  </si>
  <si>
    <t>2121344</t>
  </si>
  <si>
    <t>Brindar atención integral para propiciar el desarrollo social emocional y cognitivo de los niños y niñas menores de 5 años con alta vulnerabilidad socioeconómica hijos de madres adolescentes y madres cabeza de familia de los niveles 1 y 2 del Sisben pertenecientes al Centro Zonal Pasto Dos a través de acciones que propicien el ejercicio de sus derechos con la participación activa y organizada de la: progenituras, la comunidad, los entes territoriales, organizaciones comunitarias y del Estado Colombiano</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</si>
  <si>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familia en situación de desplazamiento.</t>
  </si>
  <si>
    <t>Brindar atención integral a la primera infancia en el marco de la estrategia "De cero a siempre" en el departamento de Nariño</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</si>
  <si>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esta asuma con su personal y bajo su exclusiva responsabilidad dicha atención.</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</si>
  <si>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familia en situación de desplazamiento.</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</si>
  <si>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atención </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</si>
  <si>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Primera Infancia - PAIPI en tránsito a la  estrategia de cero a siempre, a través de propuestas de intervención oportunas, pertinentes y de calidad</t>
  </si>
  <si>
    <t>249/2012</t>
  </si>
  <si>
    <t>649/2014</t>
  </si>
  <si>
    <t xml:space="preserve">Atender a la primera infancia en el marco de la estrategia  "de cero a siempre", de conformidad con las directrices, lineamientos y parámetros establecidos por el ICBF, así como regular las relacioes entre las partes derivadas de la entrega de aportes del ICBF a el contratista, para que este asuma con su personal y bajo su exclusiva responsabilidad dicha atención. </t>
  </si>
  <si>
    <t>108/2016</t>
  </si>
  <si>
    <t>109/2016</t>
  </si>
  <si>
    <t>Prestar el servicio de atenció,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</si>
  <si>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114/2019</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</si>
  <si>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</si>
  <si>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Calle 8 No.22 F  85 Barrio Obrero</t>
  </si>
  <si>
    <t>cbaron@funproinco.org</t>
  </si>
  <si>
    <t>52001762020</t>
  </si>
  <si>
    <t xml:space="preserve">Prestar los servicios de educaciòn inical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</si>
</sst>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quotePrefix="1" applyNumberFormat="1" applyFont="1" applyFill="1" applyBorder="1" applyAlignment="1" applyProtection="1">
      <alignment horizontal="left" vertical="center"/>
      <protection locked="0"/>
    </xf>
    <xf numFmtId="49" fontId="3" fillId="3" borderId="1" xfId="0" quotePrefix="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120" zoomScaleNormal="120" zoomScaleSheetLayoutView="40" zoomScalePageLayoutView="40" workbookViewId="0">
      <selection activeCell="C210" sqref="C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110</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891200242</v>
      </c>
      <c r="C20" s="5"/>
      <c r="D20" s="73"/>
      <c r="E20" s="5"/>
      <c r="F20" s="5"/>
      <c r="G20" s="5"/>
      <c r="H20" s="244"/>
      <c r="I20" s="148" t="s">
        <v>110</v>
      </c>
      <c r="J20" s="149" t="s">
        <v>769</v>
      </c>
      <c r="K20" s="150">
        <v>1144243840</v>
      </c>
      <c r="L20" s="151">
        <v>44228</v>
      </c>
      <c r="M20" s="151">
        <v>44561</v>
      </c>
      <c r="N20" s="134">
        <f>+(M20-L20)/30</f>
        <v>11.1</v>
      </c>
      <c r="O20" s="137"/>
      <c r="U20" s="133"/>
      <c r="V20" s="105">
        <f ca="1">NOW()</f>
        <v>44193.763403703706</v>
      </c>
      <c r="W20" s="105">
        <f ca="1">NOW()</f>
        <v>44193.763403703706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 xml:space="preserve">FUNDACION DE PROMOCION INTEGRAL Y TRABAJO COMUNITARIO CORAZON DE MARIA </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2677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20" t="s">
        <v>2682</v>
      </c>
      <c r="E48" s="144">
        <v>39647</v>
      </c>
      <c r="F48" s="144">
        <v>39794</v>
      </c>
      <c r="G48" s="159">
        <f>IF(AND(E48&lt;&gt;"",F48&lt;&gt;""),((F48-E48)/30),"")</f>
        <v>4.9000000000000004</v>
      </c>
      <c r="H48" s="114" t="s">
        <v>2683</v>
      </c>
      <c r="I48" s="113" t="s">
        <v>110</v>
      </c>
      <c r="J48" s="113" t="s">
        <v>769</v>
      </c>
      <c r="K48" s="122">
        <v>119079354</v>
      </c>
      <c r="L48" s="115" t="s">
        <v>1148</v>
      </c>
      <c r="M48" s="117"/>
      <c r="N48" s="115" t="s">
        <v>27</v>
      </c>
      <c r="O48" s="115" t="s">
        <v>1148</v>
      </c>
      <c r="P48" s="78"/>
    </row>
    <row r="49" spans="1:16" s="6" customFormat="1" ht="24.75" customHeight="1" x14ac:dyDescent="0.25">
      <c r="A49" s="142">
        <v>2</v>
      </c>
      <c r="B49" s="111" t="s">
        <v>2681</v>
      </c>
      <c r="C49" s="112" t="s">
        <v>31</v>
      </c>
      <c r="D49" s="110" t="s">
        <v>2684</v>
      </c>
      <c r="E49" s="144">
        <v>39904</v>
      </c>
      <c r="F49" s="144">
        <v>40039</v>
      </c>
      <c r="G49" s="159">
        <f t="shared" ref="G49:G50" si="2">IF(AND(E49&lt;&gt;"",F49&lt;&gt;""),((F49-E49)/30),"")</f>
        <v>4.5</v>
      </c>
      <c r="H49" s="114" t="s">
        <v>2683</v>
      </c>
      <c r="I49" s="113" t="s">
        <v>110</v>
      </c>
      <c r="J49" s="113" t="s">
        <v>769</v>
      </c>
      <c r="K49" s="116">
        <v>31201283</v>
      </c>
      <c r="L49" s="115" t="s">
        <v>1148</v>
      </c>
      <c r="M49" s="117"/>
      <c r="N49" s="115" t="s">
        <v>27</v>
      </c>
      <c r="O49" s="115" t="s">
        <v>1148</v>
      </c>
      <c r="P49" s="78"/>
    </row>
    <row r="50" spans="1:16" s="6" customFormat="1" ht="24.75" customHeight="1" x14ac:dyDescent="0.25">
      <c r="A50" s="142">
        <v>3</v>
      </c>
      <c r="B50" s="111" t="s">
        <v>2681</v>
      </c>
      <c r="C50" s="112" t="s">
        <v>31</v>
      </c>
      <c r="D50" s="110" t="s">
        <v>2685</v>
      </c>
      <c r="E50" s="144">
        <v>39839</v>
      </c>
      <c r="F50" s="144">
        <v>40178</v>
      </c>
      <c r="G50" s="159">
        <f t="shared" si="2"/>
        <v>11.3</v>
      </c>
      <c r="H50" s="119" t="s">
        <v>2686</v>
      </c>
      <c r="I50" s="113" t="s">
        <v>110</v>
      </c>
      <c r="J50" s="113" t="s">
        <v>769</v>
      </c>
      <c r="K50" s="116">
        <v>175573794</v>
      </c>
      <c r="L50" s="115" t="s">
        <v>1148</v>
      </c>
      <c r="M50" s="117"/>
      <c r="N50" s="115" t="s">
        <v>27</v>
      </c>
      <c r="O50" s="115" t="s">
        <v>1148</v>
      </c>
      <c r="P50" s="78"/>
    </row>
    <row r="51" spans="1:16" s="6" customFormat="1" ht="24.75" customHeight="1" outlineLevel="1" x14ac:dyDescent="0.25">
      <c r="A51" s="142">
        <v>4</v>
      </c>
      <c r="B51" s="111" t="s">
        <v>2681</v>
      </c>
      <c r="C51" s="112" t="s">
        <v>31</v>
      </c>
      <c r="D51" s="110" t="s">
        <v>2687</v>
      </c>
      <c r="E51" s="144">
        <v>40204</v>
      </c>
      <c r="F51" s="144">
        <v>40543</v>
      </c>
      <c r="G51" s="159">
        <f t="shared" ref="G51:G107" si="3">IF(AND(E51&lt;&gt;"",F51&lt;&gt;""),((F51-E51)/30),"")</f>
        <v>11.3</v>
      </c>
      <c r="H51" s="114" t="s">
        <v>2688</v>
      </c>
      <c r="I51" s="113" t="s">
        <v>110</v>
      </c>
      <c r="J51" s="113" t="s">
        <v>769</v>
      </c>
      <c r="K51" s="116">
        <v>183278643</v>
      </c>
      <c r="L51" s="115" t="s">
        <v>1148</v>
      </c>
      <c r="M51" s="117"/>
      <c r="N51" s="115" t="s">
        <v>27</v>
      </c>
      <c r="O51" s="115" t="s">
        <v>1148</v>
      </c>
      <c r="P51" s="78"/>
    </row>
    <row r="52" spans="1:16" s="7" customFormat="1" ht="24.75" customHeight="1" outlineLevel="1" x14ac:dyDescent="0.25">
      <c r="A52" s="143">
        <v>5</v>
      </c>
      <c r="B52" s="111" t="s">
        <v>2689</v>
      </c>
      <c r="C52" s="112" t="s">
        <v>31</v>
      </c>
      <c r="D52" s="110" t="s">
        <v>2690</v>
      </c>
      <c r="E52" s="144">
        <v>40753</v>
      </c>
      <c r="F52" s="144">
        <v>40833</v>
      </c>
      <c r="G52" s="159">
        <f t="shared" si="3"/>
        <v>2.6666666666666665</v>
      </c>
      <c r="H52" s="119" t="s">
        <v>2693</v>
      </c>
      <c r="I52" s="113" t="s">
        <v>110</v>
      </c>
      <c r="J52" s="113" t="s">
        <v>769</v>
      </c>
      <c r="K52" s="116">
        <v>86593416</v>
      </c>
      <c r="L52" s="115" t="s">
        <v>1148</v>
      </c>
      <c r="M52" s="117"/>
      <c r="N52" s="115" t="s">
        <v>27</v>
      </c>
      <c r="O52" s="115" t="s">
        <v>1148</v>
      </c>
      <c r="P52" s="79"/>
    </row>
    <row r="53" spans="1:16" s="7" customFormat="1" ht="24.75" customHeight="1" outlineLevel="1" x14ac:dyDescent="0.25">
      <c r="A53" s="143">
        <v>6</v>
      </c>
      <c r="B53" s="111" t="s">
        <v>2689</v>
      </c>
      <c r="C53" s="112" t="s">
        <v>31</v>
      </c>
      <c r="D53" s="110" t="s">
        <v>2691</v>
      </c>
      <c r="E53" s="144">
        <v>40544</v>
      </c>
      <c r="F53" s="144">
        <v>40833</v>
      </c>
      <c r="G53" s="159">
        <f t="shared" si="3"/>
        <v>9.6333333333333329</v>
      </c>
      <c r="H53" s="119" t="s">
        <v>2694</v>
      </c>
      <c r="I53" s="113" t="s">
        <v>110</v>
      </c>
      <c r="J53" s="113" t="s">
        <v>769</v>
      </c>
      <c r="K53" s="116">
        <v>166370294</v>
      </c>
      <c r="L53" s="115" t="s">
        <v>1148</v>
      </c>
      <c r="M53" s="117"/>
      <c r="N53" s="115" t="s">
        <v>27</v>
      </c>
      <c r="O53" s="115" t="s">
        <v>1148</v>
      </c>
      <c r="P53" s="79"/>
    </row>
    <row r="54" spans="1:16" s="7" customFormat="1" ht="24.75" customHeight="1" outlineLevel="1" x14ac:dyDescent="0.25">
      <c r="A54" s="143">
        <v>7</v>
      </c>
      <c r="B54" s="111" t="s">
        <v>2681</v>
      </c>
      <c r="C54" s="112" t="s">
        <v>31</v>
      </c>
      <c r="D54" s="110" t="s">
        <v>2692</v>
      </c>
      <c r="E54" s="144">
        <v>40567</v>
      </c>
      <c r="F54" s="144">
        <v>40908</v>
      </c>
      <c r="G54" s="159">
        <f t="shared" si="3"/>
        <v>11.366666666666667</v>
      </c>
      <c r="H54" s="114" t="s">
        <v>2695</v>
      </c>
      <c r="I54" s="113" t="s">
        <v>110</v>
      </c>
      <c r="J54" s="113" t="s">
        <v>769</v>
      </c>
      <c r="K54" s="118">
        <v>191814888</v>
      </c>
      <c r="L54" s="115" t="s">
        <v>1148</v>
      </c>
      <c r="M54" s="117"/>
      <c r="N54" s="115" t="s">
        <v>27</v>
      </c>
      <c r="O54" s="115" t="s">
        <v>1148</v>
      </c>
      <c r="P54" s="79"/>
    </row>
    <row r="55" spans="1:16" s="7" customFormat="1" ht="24.75" customHeight="1" outlineLevel="1" x14ac:dyDescent="0.25">
      <c r="A55" s="143">
        <v>8</v>
      </c>
      <c r="B55" s="111" t="s">
        <v>2681</v>
      </c>
      <c r="C55" s="112" t="s">
        <v>31</v>
      </c>
      <c r="D55" s="176" t="s">
        <v>2712</v>
      </c>
      <c r="E55" s="144">
        <v>40939</v>
      </c>
      <c r="F55" s="144">
        <v>41274</v>
      </c>
      <c r="G55" s="159">
        <f t="shared" si="3"/>
        <v>11.166666666666666</v>
      </c>
      <c r="H55" s="114" t="s">
        <v>2705</v>
      </c>
      <c r="I55" s="113" t="s">
        <v>110</v>
      </c>
      <c r="J55" s="113" t="s">
        <v>769</v>
      </c>
      <c r="K55" s="118">
        <v>48160530</v>
      </c>
      <c r="L55" s="115" t="s">
        <v>1148</v>
      </c>
      <c r="M55" s="117"/>
      <c r="N55" s="115" t="s">
        <v>27</v>
      </c>
      <c r="O55" s="115" t="s">
        <v>1148</v>
      </c>
      <c r="P55" s="79"/>
    </row>
    <row r="56" spans="1:16" s="7" customFormat="1" ht="24.75" customHeight="1" outlineLevel="1" x14ac:dyDescent="0.25">
      <c r="A56" s="143">
        <v>9</v>
      </c>
      <c r="B56" s="111" t="s">
        <v>2681</v>
      </c>
      <c r="C56" s="112" t="s">
        <v>31</v>
      </c>
      <c r="D56" s="110" t="s">
        <v>2697</v>
      </c>
      <c r="E56" s="144">
        <v>41088</v>
      </c>
      <c r="F56" s="144">
        <v>41273</v>
      </c>
      <c r="G56" s="159">
        <f t="shared" si="3"/>
        <v>6.166666666666667</v>
      </c>
      <c r="H56" s="177" t="s">
        <v>2706</v>
      </c>
      <c r="I56" s="113" t="s">
        <v>110</v>
      </c>
      <c r="J56" s="113" t="s">
        <v>769</v>
      </c>
      <c r="K56" s="118">
        <v>53024373</v>
      </c>
      <c r="L56" s="115" t="s">
        <v>1148</v>
      </c>
      <c r="M56" s="117"/>
      <c r="N56" s="115" t="s">
        <v>27</v>
      </c>
      <c r="O56" s="115" t="s">
        <v>1148</v>
      </c>
      <c r="P56" s="79"/>
    </row>
    <row r="57" spans="1:16" s="7" customFormat="1" ht="24.75" customHeight="1" outlineLevel="1" x14ac:dyDescent="0.25">
      <c r="A57" s="143">
        <v>10</v>
      </c>
      <c r="B57" s="64" t="s">
        <v>2681</v>
      </c>
      <c r="C57" s="65" t="s">
        <v>31</v>
      </c>
      <c r="D57" s="63" t="s">
        <v>2698</v>
      </c>
      <c r="E57" s="144">
        <v>41208</v>
      </c>
      <c r="F57" s="144">
        <v>41274</v>
      </c>
      <c r="G57" s="159">
        <f t="shared" si="3"/>
        <v>2.2000000000000002</v>
      </c>
      <c r="H57" s="64" t="s">
        <v>2707</v>
      </c>
      <c r="I57" s="63" t="s">
        <v>110</v>
      </c>
      <c r="J57" s="63" t="s">
        <v>769</v>
      </c>
      <c r="K57" s="66">
        <v>307818000</v>
      </c>
      <c r="L57" s="65" t="s">
        <v>1148</v>
      </c>
      <c r="M57" s="67"/>
      <c r="N57" s="65" t="s">
        <v>27</v>
      </c>
      <c r="O57" s="65" t="s">
        <v>1148</v>
      </c>
      <c r="P57" s="79"/>
    </row>
    <row r="58" spans="1:16" s="7" customFormat="1" ht="24.75" customHeight="1" outlineLevel="1" x14ac:dyDescent="0.25">
      <c r="A58" s="143">
        <v>11</v>
      </c>
      <c r="B58" s="64" t="s">
        <v>2681</v>
      </c>
      <c r="C58" s="65" t="s">
        <v>31</v>
      </c>
      <c r="D58" s="63" t="s">
        <v>2699</v>
      </c>
      <c r="E58" s="144">
        <v>41255</v>
      </c>
      <c r="F58" s="144">
        <v>42004</v>
      </c>
      <c r="G58" s="159">
        <f t="shared" si="3"/>
        <v>24.966666666666665</v>
      </c>
      <c r="H58" s="177" t="s">
        <v>2708</v>
      </c>
      <c r="I58" s="63" t="s">
        <v>110</v>
      </c>
      <c r="J58" s="63" t="s">
        <v>769</v>
      </c>
      <c r="K58" s="66">
        <v>3629579204</v>
      </c>
      <c r="L58" s="65" t="s">
        <v>1148</v>
      </c>
      <c r="M58" s="67"/>
      <c r="N58" s="65" t="s">
        <v>27</v>
      </c>
      <c r="O58" s="65" t="s">
        <v>1148</v>
      </c>
      <c r="P58" s="79"/>
    </row>
    <row r="59" spans="1:16" s="7" customFormat="1" ht="24.75" customHeight="1" outlineLevel="1" x14ac:dyDescent="0.25">
      <c r="A59" s="143">
        <v>12</v>
      </c>
      <c r="B59" s="64" t="s">
        <v>2681</v>
      </c>
      <c r="C59" s="65" t="s">
        <v>31</v>
      </c>
      <c r="D59" s="63" t="s">
        <v>2700</v>
      </c>
      <c r="E59" s="144">
        <v>40940</v>
      </c>
      <c r="F59" s="144">
        <v>41090</v>
      </c>
      <c r="G59" s="159">
        <f t="shared" si="3"/>
        <v>5</v>
      </c>
      <c r="H59" s="177" t="s">
        <v>2709</v>
      </c>
      <c r="I59" s="63" t="s">
        <v>110</v>
      </c>
      <c r="J59" s="63" t="s">
        <v>769</v>
      </c>
      <c r="K59" s="66">
        <v>105032343</v>
      </c>
      <c r="L59" s="65" t="s">
        <v>1148</v>
      </c>
      <c r="M59" s="67"/>
      <c r="N59" s="65" t="s">
        <v>27</v>
      </c>
      <c r="O59" s="65" t="s">
        <v>1148</v>
      </c>
      <c r="P59" s="79"/>
    </row>
    <row r="60" spans="1:16" s="7" customFormat="1" ht="24.75" customHeight="1" outlineLevel="1" x14ac:dyDescent="0.25">
      <c r="A60" s="143">
        <v>13</v>
      </c>
      <c r="B60" s="64" t="s">
        <v>2681</v>
      </c>
      <c r="C60" s="65" t="s">
        <v>31</v>
      </c>
      <c r="D60" s="63" t="s">
        <v>2701</v>
      </c>
      <c r="E60" s="144">
        <v>41211</v>
      </c>
      <c r="F60" s="144">
        <v>41274</v>
      </c>
      <c r="G60" s="159">
        <f t="shared" si="3"/>
        <v>2.1</v>
      </c>
      <c r="H60" s="177" t="s">
        <v>2707</v>
      </c>
      <c r="I60" s="63" t="s">
        <v>110</v>
      </c>
      <c r="J60" s="63" t="s">
        <v>769</v>
      </c>
      <c r="K60" s="66">
        <v>87912000</v>
      </c>
      <c r="L60" s="65" t="s">
        <v>1148</v>
      </c>
      <c r="M60" s="67"/>
      <c r="N60" s="65" t="s">
        <v>27</v>
      </c>
      <c r="O60" s="65" t="s">
        <v>1148</v>
      </c>
      <c r="P60" s="79"/>
    </row>
    <row r="61" spans="1:16" s="7" customFormat="1" ht="24.75" customHeight="1" outlineLevel="1" x14ac:dyDescent="0.25">
      <c r="A61" s="143">
        <v>14</v>
      </c>
      <c r="B61" s="64" t="s">
        <v>2681</v>
      </c>
      <c r="C61" s="65" t="s">
        <v>31</v>
      </c>
      <c r="D61" s="63" t="s">
        <v>2702</v>
      </c>
      <c r="E61" s="144">
        <v>41256</v>
      </c>
      <c r="F61" s="144">
        <v>41943</v>
      </c>
      <c r="G61" s="159">
        <f t="shared" si="3"/>
        <v>22.9</v>
      </c>
      <c r="H61" s="176" t="s">
        <v>2710</v>
      </c>
      <c r="I61" s="63" t="s">
        <v>110</v>
      </c>
      <c r="J61" s="63" t="s">
        <v>769</v>
      </c>
      <c r="K61" s="66">
        <v>1592266484</v>
      </c>
      <c r="L61" s="65" t="s">
        <v>1148</v>
      </c>
      <c r="M61" s="67"/>
      <c r="N61" s="65" t="s">
        <v>27</v>
      </c>
      <c r="O61" s="65" t="s">
        <v>1148</v>
      </c>
      <c r="P61" s="79"/>
    </row>
    <row r="62" spans="1:16" s="7" customFormat="1" ht="24.75" customHeight="1" outlineLevel="1" x14ac:dyDescent="0.25">
      <c r="A62" s="143">
        <v>15</v>
      </c>
      <c r="B62" s="64" t="s">
        <v>2696</v>
      </c>
      <c r="C62" s="65" t="s">
        <v>31</v>
      </c>
      <c r="D62" s="63" t="s">
        <v>2703</v>
      </c>
      <c r="E62" s="144">
        <v>41151</v>
      </c>
      <c r="F62" s="144">
        <v>41258</v>
      </c>
      <c r="G62" s="159">
        <f t="shared" si="3"/>
        <v>3.5666666666666669</v>
      </c>
      <c r="H62" s="64" t="s">
        <v>2711</v>
      </c>
      <c r="I62" s="63" t="s">
        <v>110</v>
      </c>
      <c r="J62" s="63" t="s">
        <v>769</v>
      </c>
      <c r="K62" s="66">
        <v>93590427</v>
      </c>
      <c r="L62" s="65" t="s">
        <v>1148</v>
      </c>
      <c r="M62" s="67"/>
      <c r="N62" s="65" t="s">
        <v>27</v>
      </c>
      <c r="O62" s="65" t="s">
        <v>1148</v>
      </c>
      <c r="P62" s="79"/>
    </row>
    <row r="63" spans="1:16" s="7" customFormat="1" ht="24.75" customHeight="1" outlineLevel="1" x14ac:dyDescent="0.25">
      <c r="A63" s="143">
        <v>16</v>
      </c>
      <c r="B63" s="64" t="s">
        <v>2696</v>
      </c>
      <c r="C63" s="65" t="s">
        <v>31</v>
      </c>
      <c r="D63" s="63" t="s">
        <v>2704</v>
      </c>
      <c r="E63" s="144">
        <v>41022</v>
      </c>
      <c r="F63" s="144">
        <v>41146</v>
      </c>
      <c r="G63" s="159">
        <f t="shared" si="3"/>
        <v>4.1333333333333337</v>
      </c>
      <c r="H63" s="64" t="s">
        <v>2711</v>
      </c>
      <c r="I63" s="63" t="s">
        <v>110</v>
      </c>
      <c r="J63" s="63" t="s">
        <v>769</v>
      </c>
      <c r="K63" s="66">
        <v>96119898</v>
      </c>
      <c r="L63" s="65" t="s">
        <v>1148</v>
      </c>
      <c r="M63" s="67"/>
      <c r="N63" s="65" t="s">
        <v>27</v>
      </c>
      <c r="O63" s="65" t="s">
        <v>1148</v>
      </c>
      <c r="P63" s="79"/>
    </row>
    <row r="64" spans="1:16" s="7" customFormat="1" ht="24.75" customHeight="1" outlineLevel="1" x14ac:dyDescent="0.25">
      <c r="A64" s="143">
        <v>17</v>
      </c>
      <c r="B64" s="64" t="s">
        <v>2681</v>
      </c>
      <c r="C64" s="65" t="s">
        <v>31</v>
      </c>
      <c r="D64" s="63" t="s">
        <v>2713</v>
      </c>
      <c r="E64" s="144">
        <v>41999</v>
      </c>
      <c r="F64" s="144">
        <v>42369</v>
      </c>
      <c r="G64" s="159">
        <f t="shared" si="3"/>
        <v>12.333333333333334</v>
      </c>
      <c r="H64" s="64" t="s">
        <v>2714</v>
      </c>
      <c r="I64" s="63" t="s">
        <v>110</v>
      </c>
      <c r="J64" s="63" t="s">
        <v>769</v>
      </c>
      <c r="K64" s="66">
        <v>1117902580</v>
      </c>
      <c r="L64" s="65" t="s">
        <v>1148</v>
      </c>
      <c r="M64" s="67"/>
      <c r="N64" s="65" t="s">
        <v>27</v>
      </c>
      <c r="O64" s="65" t="s">
        <v>26</v>
      </c>
      <c r="P64" s="79"/>
    </row>
    <row r="65" spans="1:16" s="7" customFormat="1" ht="24.75" customHeight="1" outlineLevel="1" x14ac:dyDescent="0.25">
      <c r="A65" s="143">
        <v>18</v>
      </c>
      <c r="B65" s="64" t="s">
        <v>2681</v>
      </c>
      <c r="C65" s="65" t="s">
        <v>31</v>
      </c>
      <c r="D65" s="63" t="s">
        <v>2715</v>
      </c>
      <c r="E65" s="144">
        <v>42395</v>
      </c>
      <c r="F65" s="144">
        <v>43039</v>
      </c>
      <c r="G65" s="159">
        <f t="shared" si="3"/>
        <v>21.466666666666665</v>
      </c>
      <c r="H65" s="64" t="s">
        <v>2717</v>
      </c>
      <c r="I65" s="63" t="s">
        <v>110</v>
      </c>
      <c r="J65" s="63" t="s">
        <v>769</v>
      </c>
      <c r="K65" s="66">
        <v>1107256149</v>
      </c>
      <c r="L65" s="65" t="s">
        <v>1148</v>
      </c>
      <c r="M65" s="67"/>
      <c r="N65" s="65" t="s">
        <v>27</v>
      </c>
      <c r="O65" s="65" t="s">
        <v>26</v>
      </c>
      <c r="P65" s="79"/>
    </row>
    <row r="66" spans="1:16" s="7" customFormat="1" ht="24.75" customHeight="1" outlineLevel="1" x14ac:dyDescent="0.25">
      <c r="A66" s="143">
        <v>19</v>
      </c>
      <c r="B66" s="64" t="s">
        <v>2681</v>
      </c>
      <c r="C66" s="65" t="s">
        <v>31</v>
      </c>
      <c r="D66" s="63" t="s">
        <v>2716</v>
      </c>
      <c r="E66" s="144">
        <v>42395</v>
      </c>
      <c r="F66" s="144">
        <v>42735</v>
      </c>
      <c r="G66" s="159">
        <f t="shared" si="3"/>
        <v>11.333333333333334</v>
      </c>
      <c r="H66" s="64" t="s">
        <v>2717</v>
      </c>
      <c r="I66" s="63" t="s">
        <v>110</v>
      </c>
      <c r="J66" s="63" t="s">
        <v>769</v>
      </c>
      <c r="K66" s="66">
        <v>1799696214</v>
      </c>
      <c r="L66" s="65" t="s">
        <v>1148</v>
      </c>
      <c r="M66" s="67"/>
      <c r="N66" s="65" t="s">
        <v>27</v>
      </c>
      <c r="O66" s="65" t="s">
        <v>26</v>
      </c>
      <c r="P66" s="79"/>
    </row>
    <row r="67" spans="1:16" s="7" customFormat="1" ht="24.75" customHeight="1" outlineLevel="1" x14ac:dyDescent="0.25">
      <c r="A67" s="143">
        <v>20</v>
      </c>
      <c r="B67" s="177" t="s">
        <v>2681</v>
      </c>
      <c r="C67" s="65" t="s">
        <v>31</v>
      </c>
      <c r="D67" s="63" t="s">
        <v>2718</v>
      </c>
      <c r="E67" s="144">
        <v>43484</v>
      </c>
      <c r="F67" s="144">
        <v>43738</v>
      </c>
      <c r="G67" s="159">
        <f t="shared" si="3"/>
        <v>8.4666666666666668</v>
      </c>
      <c r="H67" s="64" t="s">
        <v>2719</v>
      </c>
      <c r="I67" s="63" t="s">
        <v>110</v>
      </c>
      <c r="J67" s="63" t="s">
        <v>769</v>
      </c>
      <c r="K67" s="66">
        <v>763839510</v>
      </c>
      <c r="L67" s="65" t="s">
        <v>1148</v>
      </c>
      <c r="M67" s="67"/>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76" t="s">
        <v>2722</v>
      </c>
      <c r="E114" s="144">
        <v>43853</v>
      </c>
      <c r="F114" s="144">
        <v>44196</v>
      </c>
      <c r="G114" s="159">
        <f>IF(AND(E114&lt;&gt;"",F114&lt;&gt;""),((F114-E114)/30),"")</f>
        <v>11.433333333333334</v>
      </c>
      <c r="H114" s="177" t="s">
        <v>2723</v>
      </c>
      <c r="I114" s="120" t="s">
        <v>110</v>
      </c>
      <c r="J114" s="120" t="s">
        <v>769</v>
      </c>
      <c r="K114" s="122">
        <v>906695241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2.5000000000000001E-2</v>
      </c>
      <c r="O179" s="8"/>
      <c r="Q179" s="19"/>
      <c r="R179" s="158">
        <f>IF(M179&gt;0,SUM(L179+M179),"")</f>
        <v>2.5000000000000001E-2</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34327315.199999996</v>
      </c>
      <c r="F185" s="92"/>
      <c r="G185" s="93"/>
      <c r="H185" s="88"/>
      <c r="I185" s="90" t="s">
        <v>2627</v>
      </c>
      <c r="J185" s="165">
        <f>+SUM(M179:M183)</f>
        <v>2.5000000000000001E-2</v>
      </c>
      <c r="K185" s="237" t="s">
        <v>2628</v>
      </c>
      <c r="L185" s="237"/>
      <c r="M185" s="94">
        <f>+J185*(SUM(K20:K35))</f>
        <v>28606096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22078</v>
      </c>
      <c r="D193" s="5"/>
      <c r="E193" s="125">
        <v>355</v>
      </c>
      <c r="F193" s="5"/>
      <c r="G193" s="5"/>
      <c r="H193" s="146" t="s">
        <v>2678</v>
      </c>
      <c r="J193" s="5"/>
      <c r="K193" s="126">
        <v>39647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2720</v>
      </c>
      <c r="L211" s="21"/>
      <c r="M211" s="21"/>
      <c r="N211" s="21"/>
      <c r="O211" s="8"/>
    </row>
    <row r="212" spans="1:15" x14ac:dyDescent="0.25">
      <c r="A212" s="9"/>
      <c r="B212" s="27" t="s">
        <v>2619</v>
      </c>
      <c r="C212" s="146" t="s">
        <v>2678</v>
      </c>
      <c r="D212" s="21"/>
      <c r="G212" s="27" t="s">
        <v>2621</v>
      </c>
      <c r="H212" s="147" t="s">
        <v>2680</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PROFESORES</cp:lastModifiedBy>
  <cp:lastPrinted>2020-12-27T02:47:40Z</cp:lastPrinted>
  <dcterms:created xsi:type="dcterms:W3CDTF">2020-10-14T21:57:42Z</dcterms:created>
  <dcterms:modified xsi:type="dcterms:W3CDTF">2020-12-28T23:26:13Z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