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ogar Chuiquitines\Desktop\INFORMES FINANCIEROS Y SOPORTES 2020\BANCO OFERENTES 2020 CHIQUITI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<sst xmlns="http://schemas.openxmlformats.org/spreadsheetml/2006/main" count="3081" uniqueCount="2697">
  <si>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</si>
  <si>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</si>
  <si>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</si>
  <si>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</si>
  <si>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</si>
  <si>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</si>
  <si>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</si>
  <si>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</si>
  <si>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</si>
  <si>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</si>
  <si>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</si>
  <si>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</si>
  <si>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</si>
  <si>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</si>
  <si>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</si>
  <si>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</si>
  <si>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</si>
  <si>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</si>
  <si>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</si>
  <si>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</si>
  <si>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</si>
  <si>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</si>
  <si>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</si>
  <si>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</si>
  <si>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</si>
  <si>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</si>
  <si>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</si>
  <si>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</si>
  <si>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</si>
  <si>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</si>
  <si>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</si>
  <si>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</si>
  <si>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</si>
  <si>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</si>
  <si>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</si>
  <si>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</si>
  <si>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</si>
  <si>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</si>
  <si>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</si>
  <si>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</si>
  <si>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</si>
  <si>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</si>
  <si>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</si>
  <si>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</si>
  <si>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</si>
  <si>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</si>
  <si>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</si>
  <si>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</si>
  <si>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</si>
  <si>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</si>
  <si>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</si>
  <si>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</si>
  <si>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</si>
  <si>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</si>
  <si>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</si>
  <si>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</si>
  <si>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</si>
  <si>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</si>
  <si>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</si>
  <si>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</si>
  <si>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</si>
  <si>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</si>
  <si>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</si>
  <si>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</si>
  <si>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</si>
  <si>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</si>
  <si>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</si>
  <si>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</si>
  <si>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</si>
  <si>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</si>
  <si>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</si>
  <si>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</si>
  <si>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</si>
  <si>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</si>
  <si>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</si>
  <si>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</si>
  <si>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</si>
  <si>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</si>
  <si>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</si>
  <si>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</si>
  <si>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</si>
  <si>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</si>
  <si>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</si>
  <si>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</si>
  <si>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</si>
  <si>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</si>
  <si>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</si>
  <si>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</si>
  <si>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</si>
  <si>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</si>
  <si>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</si>
  <si>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</si>
  <si>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</si>
  <si>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</si>
  <si>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</si>
  <si>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</si>
  <si>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</si>
  <si>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</si>
  <si>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</si>
  <si>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</si>
  <si>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</si>
  <si>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</si>
  <si>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</si>
  <si>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</si>
  <si>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</si>
  <si>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</si>
  <si>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</si>
  <si>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</si>
  <si>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</si>
  <si>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</si>
  <si>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</si>
  <si>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</si>
  <si>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</si>
  <si>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</si>
  <si>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</si>
  <si>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</si>
  <si>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</si>
  <si>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</si>
  <si>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</si>
  <si>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</si>
  <si>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</si>
  <si>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</si>
  <si>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</si>
  <si>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</si>
  <si>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</si>
  <si>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</si>
  <si>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</si>
  <si>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</si>
  <si>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</si>
  <si>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</si>
  <si>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</si>
  <si>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</si>
  <si>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</si>
  <si>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</si>
  <si>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</si>
  <si>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</si>
  <si>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</si>
  <si>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</si>
  <si>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</si>
  <si>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</si>
  <si>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</si>
  <si>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</si>
  <si>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</si>
  <si>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</si>
  <si>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</si>
  <si>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</si>
  <si>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</si>
  <si>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</si>
  <si>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</si>
  <si>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</si>
  <si>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</si>
  <si>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</si>
  <si>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</si>
  <si>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</si>
  <si>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</si>
  <si>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</si>
  <si>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</si>
  <si>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</si>
  <si>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</si>
  <si>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</si>
  <si>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</si>
  <si>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</si>
  <si>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</si>
  <si>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</si>
  <si>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</si>
  <si>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</si>
  <si>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</si>
  <si>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</si>
  <si>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</si>
  <si>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</si>
  <si>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</si>
  <si>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</si>
  <si>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</si>
  <si>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</si>
  <si>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</si>
  <si>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</si>
  <si>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</si>
  <si>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</si>
  <si>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</si>
  <si>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</si>
  <si>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</si>
  <si>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</si>
  <si>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</si>
  <si>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</si>
  <si>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</si>
  <si>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</si>
  <si>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</si>
  <si>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</si>
  <si>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</si>
  <si>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</si>
  <si>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</si>
  <si>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</si>
  <si>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</si>
  <si>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</si>
  <si>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</si>
  <si>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</si>
  <si>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</si>
  <si>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</si>
  <si>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</si>
  <si>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</si>
  <si>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</si>
  <si>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</si>
  <si>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</si>
  <si>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</si>
  <si>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</si>
  <si>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</si>
  <si>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</si>
  <si>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</si>
  <si>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</si>
  <si>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</si>
  <si>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</si>
  <si>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</si>
  <si>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</si>
  <si>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</si>
  <si>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</si>
  <si>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</si>
  <si>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</si>
  <si>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</si>
  <si>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</si>
  <si>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</si>
  <si>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</si>
  <si>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</si>
  <si>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</si>
  <si>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</si>
  <si>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</si>
  <si>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</si>
  <si>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</si>
  <si>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</si>
  <si>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</si>
  <si>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</si>
  <si>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</si>
  <si>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</si>
  <si>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</si>
  <si>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</si>
  <si>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</si>
  <si>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</si>
  <si>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</si>
  <si>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</si>
  <si>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</si>
  <si>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</si>
  <si>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</si>
  <si>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</si>
  <si>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</si>
  <si>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</si>
  <si>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</si>
  <si>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</si>
  <si>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</si>
  <si>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</si>
  <si>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</si>
  <si>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</si>
  <si>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</si>
  <si>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</si>
  <si>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</si>
  <si>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</si>
  <si>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</si>
  <si>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</si>
  <si>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</si>
  <si>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</si>
  <si>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</si>
  <si>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</si>
  <si>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</si>
  <si>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</si>
  <si>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</si>
  <si>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</si>
  <si>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</si>
  <si>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</si>
  <si>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</si>
  <si>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</si>
  <si>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</si>
  <si>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</si>
  <si>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</si>
  <si>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</si>
  <si>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</si>
  <si>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</si>
  <si>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</si>
  <si>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</si>
  <si>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</si>
  <si>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</si>
  <si>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</si>
  <si>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</si>
  <si>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</si>
  <si>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</si>
  <si>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</si>
  <si>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</si>
  <si>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</si>
  <si>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</si>
  <si>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</si>
  <si>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</si>
  <si>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</si>
  <si>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</si>
  <si>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</si>
  <si>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</si>
  <si>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</si>
  <si>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</si>
  <si>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</si>
  <si>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</si>
  <si>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</si>
  <si>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</si>
  <si>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</si>
  <si>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</si>
  <si>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</si>
  <si>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</si>
  <si>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</si>
  <si>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</si>
  <si>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</si>
  <si>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</si>
  <si>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</si>
  <si>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</si>
  <si>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</si>
  <si>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</si>
  <si>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</si>
  <si>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</si>
  <si>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</si>
  <si>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</si>
  <si>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</si>
  <si>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</si>
  <si>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</si>
  <si>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</si>
  <si>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</si>
  <si>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</si>
  <si>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</si>
  <si>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</si>
  <si>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</si>
  <si>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</si>
  <si>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</si>
  <si>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</si>
  <si>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</si>
  <si>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</si>
  <si>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</si>
  <si>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</si>
  <si>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</si>
  <si>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</si>
  <si>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</si>
  <si>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</si>
  <si>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</si>
  <si>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</si>
  <si>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</si>
  <si>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</si>
  <si>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</si>
  <si>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</si>
  <si>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</si>
  <si>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</si>
  <si>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</si>
  <si>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</si>
  <si>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</si>
  <si>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</si>
  <si>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</si>
  <si>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</si>
  <si>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</si>
  <si>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</si>
  <si>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</si>
  <si>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</si>
  <si>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</si>
  <si>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</si>
  <si>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</si>
  <si>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</si>
  <si>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</si>
  <si>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</si>
  <si>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</si>
  <si>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</si>
  <si>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</si>
  <si>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</si>
  <si>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</si>
  <si>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</si>
  <si>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</si>
  <si>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</si>
  <si>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</si>
  <si>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</si>
  <si>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</si>
  <si>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</si>
  <si>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</si>
  <si>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</si>
  <si>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</si>
  <si>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</si>
  <si>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</si>
  <si>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</si>
  <si>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</si>
  <si>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</si>
  <si>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</si>
  <si>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</si>
  <si>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</si>
  <si>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</si>
  <si>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</si>
  <si>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</si>
  <si>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</si>
  <si>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</si>
  <si>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</si>
  <si>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</si>
  <si>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</si>
  <si>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</si>
  <si>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</si>
  <si>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</si>
  <si>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</si>
  <si>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</si>
  <si>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</si>
  <si>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</si>
  <si>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</si>
  <si>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</si>
  <si>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</si>
  <si>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</si>
  <si>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</si>
  <si>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</si>
  <si>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</si>
  <si>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</si>
  <si>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</si>
  <si>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</si>
  <si>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</si>
  <si>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</si>
  <si>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</si>
  <si>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</si>
  <si>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</si>
  <si>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</si>
  <si>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</si>
  <si>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</si>
  <si>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</si>
  <si>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</si>
  <si>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</si>
  <si>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</si>
  <si>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</si>
  <si>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</si>
  <si>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</si>
  <si>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</si>
  <si>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</si>
  <si>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</si>
  <si>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</si>
  <si>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</si>
  <si>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</si>
  <si>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</si>
  <si>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</si>
  <si>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</si>
  <si>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</si>
  <si>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</si>
  <si>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</si>
  <si>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</si>
  <si>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</si>
  <si>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</si>
  <si>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</si>
  <si>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</si>
  <si>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</si>
  <si>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</si>
  <si>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</si>
  <si>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</si>
  <si>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</si>
  <si>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</si>
  <si>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</si>
  <si>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</si>
  <si>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</si>
  <si>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</si>
  <si>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</si>
  <si>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</si>
  <si>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</si>
  <si>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</si>
  <si>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</si>
  <si>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</si>
  <si>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</si>
  <si>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</si>
  <si>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</si>
  <si>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</si>
  <si>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</si>
  <si>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</si>
  <si>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</si>
  <si>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</si>
  <si>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</si>
  <si>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</si>
  <si>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</si>
  <si>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</si>
  <si>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</si>
  <si>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</si>
  <si>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</si>
  <si>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</si>
  <si>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</si>
  <si>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</si>
  <si>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</si>
  <si>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</si>
  <si>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</si>
  <si>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</si>
  <si>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</si>
  <si>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</si>
  <si>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</si>
  <si>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</si>
  <si>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</si>
  <si>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</si>
  <si>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</si>
  <si>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</si>
  <si>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</si>
  <si>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</si>
  <si>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</si>
  <si>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</si>
  <si>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</si>
  <si>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</si>
  <si>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</si>
  <si>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</si>
  <si>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</si>
  <si>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</si>
  <si>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</si>
  <si>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</si>
  <si>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</si>
  <si>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</si>
  <si>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</si>
  <si>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</si>
  <si>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</si>
  <si>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</si>
  <si>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</si>
  <si>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</si>
  <si>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</si>
  <si>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</si>
  <si>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</si>
  <si>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</si>
  <si>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</si>
  <si>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</si>
  <si>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</si>
  <si>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</si>
  <si>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</si>
  <si>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</si>
  <si>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</si>
  <si>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</si>
  <si>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</si>
  <si>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</si>
  <si>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</si>
  <si>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</si>
  <si>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</si>
  <si>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</si>
  <si>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</si>
  <si>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</si>
  <si>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</si>
  <si>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</si>
  <si>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</si>
  <si>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</si>
  <si>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</si>
  <si>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</si>
  <si>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</si>
  <si>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</si>
  <si>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</si>
  <si>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</si>
  <si>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</si>
  <si>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</si>
  <si>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</si>
  <si>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</si>
  <si>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</si>
  <si>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</si>
  <si>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</si>
  <si>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</si>
  <si>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</si>
  <si>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</si>
  <si>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</si>
  <si>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</si>
  <si>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</si>
  <si>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</si>
  <si>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</si>
  <si>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</si>
  <si>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</si>
  <si>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</si>
  <si>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</si>
  <si>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</si>
  <si>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</si>
  <si>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</si>
  <si>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</si>
  <si>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</si>
  <si>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</si>
  <si>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</si>
  <si>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</si>
  <si>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</si>
  <si>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</si>
  <si>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</si>
  <si>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</si>
  <si>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</si>
  <si>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</si>
  <si>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</si>
  <si>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</si>
  <si>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</si>
  <si>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</si>
  <si>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</si>
  <si>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</si>
  <si>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</si>
  <si>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</si>
  <si>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</si>
  <si>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</si>
  <si>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</si>
  <si>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</si>
  <si>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</si>
  <si>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</si>
  <si>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</si>
  <si>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</si>
  <si>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</si>
  <si>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</si>
  <si>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</si>
  <si>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</si>
  <si>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</si>
  <si>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</si>
  <si>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</si>
  <si>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</si>
  <si>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</si>
  <si>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</si>
  <si>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</si>
  <si>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</si>
  <si>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</si>
  <si>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</si>
  <si>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</si>
  <si>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</si>
  <si>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</si>
  <si>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</si>
  <si>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</si>
  <si>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</si>
  <si>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</si>
  <si>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</si>
  <si>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</si>
  <si>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</si>
  <si>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</si>
  <si>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</si>
  <si>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</si>
  <si>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</si>
  <si>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</si>
  <si>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</si>
  <si>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</si>
  <si>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</si>
  <si>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</si>
  <si>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</si>
  <si>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</si>
  <si>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</si>
  <si>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</si>
  <si>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</si>
  <si>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</si>
  <si>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</si>
  <si>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</si>
  <si>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</si>
  <si>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</si>
  <si>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</si>
  <si>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</si>
  <si>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</si>
  <si>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</si>
  <si>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</si>
  <si>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</si>
  <si>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</si>
  <si>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</si>
  <si>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</si>
  <si>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</si>
  <si>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</si>
  <si>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</si>
  <si>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</si>
  <si>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</si>
  <si>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</si>
  <si>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</si>
  <si>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</si>
  <si>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</si>
  <si>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</si>
  <si>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</si>
  <si>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</si>
  <si>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</si>
  <si>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</si>
  <si>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</si>
  <si>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</si>
  <si>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</si>
  <si>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</si>
  <si>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</si>
  <si>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</si>
  <si>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</si>
  <si>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</si>
  <si>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</si>
  <si>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</si>
  <si>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</si>
  <si>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</si>
  <si>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</si>
  <si>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</si>
  <si>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</si>
  <si>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</si>
  <si>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</si>
  <si>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</si>
  <si>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</si>
  <si>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</si>
  <si>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</si>
  <si>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</si>
  <si>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</si>
  <si>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</si>
  <si>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</si>
  <si>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</si>
  <si>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</si>
  <si>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</si>
  <si>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</si>
  <si>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</si>
  <si>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</si>
  <si>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</si>
  <si>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</si>
  <si>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</si>
  <si>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</si>
  <si>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</si>
  <si>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</si>
  <si>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</si>
  <si>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</si>
  <si>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</si>
  <si>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</si>
  <si>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</si>
  <si>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</si>
  <si>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</si>
  <si>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</si>
  <si>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</si>
  <si>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</si>
  <si>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</si>
  <si>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</si>
  <si>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</si>
  <si>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</si>
  <si>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</si>
  <si>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</si>
  <si>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</si>
  <si>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</si>
  <si>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</si>
  <si>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</si>
  <si>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</si>
  <si>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</si>
  <si>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</si>
  <si>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</si>
  <si>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</si>
  <si>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</si>
  <si>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</si>
  <si>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</si>
  <si>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</si>
  <si>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</si>
  <si>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</si>
  <si>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</si>
  <si>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</si>
  <si>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</si>
  <si>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</si>
  <si>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</si>
  <si>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</si>
  <si>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</si>
  <si>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</si>
  <si>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</si>
  <si>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</si>
  <si>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</si>
  <si>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</si>
  <si>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</si>
  <si>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</si>
  <si>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</si>
  <si>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</si>
  <si>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</si>
  <si>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</si>
  <si>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</si>
  <si>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</si>
  <si>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</si>
  <si>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</si>
  <si>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</si>
  <si>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</si>
  <si>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</si>
  <si>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</si>
  <si>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</si>
  <si>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</si>
  <si>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</si>
  <si>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</si>
  <si>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</si>
  <si>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</si>
  <si>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</si>
  <si>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</si>
  <si>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</si>
  <si>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</si>
  <si>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</si>
  <si>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</si>
  <si>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</si>
  <si>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</si>
  <si>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</si>
  <si>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</si>
  <si>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</si>
  <si>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</si>
  <si>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</si>
  <si>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</si>
  <si>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</si>
  <si>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</si>
  <si>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</si>
  <si>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</si>
  <si>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</si>
  <si>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</si>
  <si>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</si>
  <si>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</si>
  <si>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</si>
  <si>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</si>
  <si>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</si>
  <si>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</si>
  <si>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</si>
  <si>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</si>
  <si>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</si>
  <si>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</si>
  <si>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</si>
  <si>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</si>
  <si>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</si>
  <si>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</si>
  <si>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</si>
  <si>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</si>
  <si>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</si>
  <si>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</si>
  <si>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</si>
  <si>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</si>
  <si>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</si>
  <si>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</si>
  <si>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</si>
  <si>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</si>
  <si>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</si>
  <si>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</si>
  <si>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</si>
  <si>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</si>
  <si>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</si>
  <si>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</si>
  <si>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</si>
  <si>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</si>
  <si>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</si>
  <si>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</si>
  <si>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</si>
  <si>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</si>
  <si>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</si>
  <si>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</si>
  <si>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</si>
  <si>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</si>
  <si>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</si>
  <si>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</si>
  <si>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</si>
  <si>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</si>
  <si>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</si>
  <si>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</si>
  <si>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</si>
  <si>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</si>
  <si>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</si>
  <si>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</si>
  <si>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</si>
  <si>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</si>
  <si>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</si>
  <si>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</si>
  <si>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</si>
  <si>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</si>
  <si>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</si>
  <si>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</si>
  <si>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</si>
  <si>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</si>
  <si>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</si>
  <si>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</si>
  <si>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</si>
  <si>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</si>
  <si>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</si>
  <si>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</si>
  <si>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</si>
  <si>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</si>
  <si>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</si>
  <si>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</si>
  <si>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</si>
  <si>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</si>
  <si>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</si>
  <si>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</si>
  <si>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</si>
  <si>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</si>
  <si>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</si>
  <si>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</si>
  <si>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</si>
  <si>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</si>
  <si>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</si>
  <si>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</si>
  <si>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</si>
  <si>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</si>
  <si>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</si>
  <si>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</si>
  <si>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</si>
  <si>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</si>
  <si>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</si>
  <si>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</si>
  <si>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</si>
  <si>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</si>
  <si>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</si>
  <si>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</si>
  <si>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</si>
  <si>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</si>
  <si>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</si>
  <si>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</si>
  <si>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</si>
  <si>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</si>
  <si>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</si>
  <si>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</si>
  <si>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</si>
  <si>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</si>
  <si>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</si>
  <si>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</si>
  <si>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</si>
  <si>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</si>
  <si>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</si>
  <si>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</si>
  <si>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</si>
  <si>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</si>
  <si>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</si>
  <si>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</si>
  <si>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</si>
  <si>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</si>
  <si>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</si>
  <si>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</si>
  <si>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</si>
  <si>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</si>
  <si>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</si>
  <si>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</si>
  <si>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</si>
  <si>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</si>
  <si>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</si>
  <si>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</si>
  <si>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</si>
  <si>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</si>
  <si>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</si>
  <si>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</si>
  <si>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</si>
  <si>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</si>
  <si>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</si>
  <si>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</si>
  <si>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</si>
  <si>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</si>
  <si>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</si>
  <si>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</si>
  <si>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</si>
  <si>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</si>
  <si>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</si>
  <si>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</si>
  <si>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</si>
  <si>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</si>
  <si>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</si>
  <si>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</si>
  <si>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</si>
  <si>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</si>
  <si>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</si>
  <si>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</si>
  <si>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</si>
  <si>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</si>
  <si>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</si>
  <si>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</si>
  <si>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</si>
  <si>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</si>
  <si>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</si>
  <si>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</si>
  <si>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</si>
  <si>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</si>
  <si>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</si>
  <si>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</si>
  <si>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</si>
  <si>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</si>
  <si>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</si>
  <si>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</si>
  <si>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</si>
  <si>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</si>
  <si>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</si>
  <si>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</si>
  <si>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</si>
  <si>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</si>
  <si>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</si>
  <si>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</si>
  <si>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</si>
  <si>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</si>
  <si>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</si>
  <si>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</si>
  <si>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</si>
  <si>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</si>
  <si>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</si>
  <si>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</si>
  <si>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</si>
  <si>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</si>
  <si>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</si>
  <si>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</si>
  <si>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</si>
  <si>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</si>
  <si>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</si>
  <si>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</si>
  <si>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</si>
  <si>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</si>
  <si>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</si>
  <si>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</si>
  <si>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</si>
  <si>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</si>
  <si>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</si>
  <si>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</si>
  <si>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</si>
  <si>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</si>
  <si>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</si>
  <si>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</si>
  <si>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</si>
  <si>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</si>
  <si>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</si>
  <si>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</si>
  <si>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</si>
  <si>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</si>
  <si>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</si>
  <si>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</si>
  <si>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</si>
  <si>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</si>
  <si>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</si>
  <si>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</si>
  <si>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</si>
  <si>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</si>
  <si>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</si>
  <si>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</si>
  <si>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</si>
  <si>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</si>
  <si>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</si>
  <si>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</si>
  <si>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</si>
  <si>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</si>
  <si>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</si>
  <si>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</si>
  <si>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</si>
  <si>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</si>
  <si>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</si>
  <si>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</si>
  <si>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</si>
  <si>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</si>
  <si>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</si>
  <si>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</si>
  <si>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</si>
  <si>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</si>
  <si>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</si>
  <si>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</si>
  <si>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</si>
  <si>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</si>
  <si>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</si>
  <si>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</si>
  <si>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</si>
  <si>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</si>
  <si>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</si>
  <si>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</si>
  <si>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</si>
  <si>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</si>
  <si>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</si>
  <si>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</si>
  <si>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</si>
  <si>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</si>
  <si>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</si>
  <si>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</si>
  <si>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</si>
  <si>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</si>
  <si>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</si>
  <si>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</si>
  <si>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</si>
  <si>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</si>
  <si>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</si>
  <si>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</si>
  <si>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</si>
  <si>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</si>
  <si>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</si>
  <si>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</si>
  <si>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</si>
  <si>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</si>
  <si>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</si>
  <si>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</si>
  <si>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</si>
  <si>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</si>
  <si>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</si>
  <si>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</si>
  <si>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</si>
  <si>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</si>
  <si>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</si>
  <si>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</si>
  <si>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</si>
  <si>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</si>
  <si>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</si>
  <si>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</si>
  <si>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</si>
  <si>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</si>
  <si>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</si>
  <si>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</si>
  <si>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</si>
  <si>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</si>
  <si>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</si>
  <si>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</si>
  <si>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</si>
  <si>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</si>
  <si>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</si>
  <si>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</si>
  <si>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</si>
  <si>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</si>
  <si>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</si>
  <si>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</si>
  <si>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</si>
  <si>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</si>
  <si>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</si>
  <si>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</si>
  <si>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</si>
  <si>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</si>
  <si>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</si>
  <si>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</si>
  <si>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</si>
  <si>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</si>
  <si>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</si>
  <si>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</si>
  <si>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</si>
  <si>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</si>
  <si>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</si>
  <si>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</si>
  <si>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</si>
  <si>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</si>
  <si>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</si>
  <si>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</si>
  <si>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</si>
  <si>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</si>
  <si>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</si>
  <si>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</si>
  <si>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</si>
  <si>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</si>
  <si>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</si>
  <si>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</si>
  <si>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</si>
  <si>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</si>
  <si>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</si>
  <si>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</si>
  <si>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</si>
  <si>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</si>
  <si>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</si>
  <si>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</si>
  <si>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</si>
  <si>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</si>
  <si>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</si>
  <si>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</si>
  <si>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</si>
  <si>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</si>
  <si>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</si>
  <si>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</si>
  <si>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</si>
  <si>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</si>
  <si>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</si>
  <si>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</si>
  <si>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</si>
  <si>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</si>
  <si>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</si>
  <si>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</si>
  <si>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</si>
  <si>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</si>
  <si>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</si>
  <si>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</si>
  <si>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</si>
  <si>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</si>
  <si>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</si>
  <si>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</si>
  <si>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</si>
  <si>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</si>
  <si>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</si>
  <si>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</si>
  <si>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</si>
  <si>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</si>
  <si>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</si>
  <si>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</si>
  <si>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</si>
  <si>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</si>
  <si>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</si>
  <si>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</si>
  <si>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</si>
  <si>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</si>
  <si>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</si>
  <si>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</si>
  <si>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</si>
  <si>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</si>
  <si>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</si>
  <si>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</si>
  <si>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</si>
  <si>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</si>
  <si>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</si>
  <si>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</si>
  <si>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</si>
  <si>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</si>
  <si>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</si>
  <si>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</si>
  <si>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</si>
  <si>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</si>
  <si>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</si>
  <si>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</si>
  <si>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</si>
  <si>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</si>
  <si>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</si>
  <si>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</si>
  <si>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</si>
  <si>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</si>
  <si>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</si>
  <si>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</si>
  <si>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</si>
  <si>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</si>
  <si>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</si>
  <si>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</si>
  <si>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</si>
  <si>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</si>
  <si>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</si>
  <si>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</si>
  <si>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</si>
  <si>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</si>
  <si>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</si>
  <si>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</si>
  <si>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</si>
  <si>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</si>
  <si>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</si>
  <si>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</si>
  <si>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</si>
  <si>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</si>
  <si>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</si>
  <si>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</si>
  <si>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</si>
  <si>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</si>
  <si>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</si>
  <si>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</si>
  <si>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</si>
  <si>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</si>
  <si>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</si>
  <si>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</si>
  <si>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</si>
  <si>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</si>
  <si>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</si>
  <si>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</si>
  <si>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</si>
  <si>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</si>
  <si>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</si>
  <si>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</si>
  <si>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</si>
  <si>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</si>
  <si>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</si>
  <si>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</si>
  <si>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</si>
  <si>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</si>
  <si>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</si>
  <si>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</si>
  <si>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</si>
  <si>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</si>
  <si>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</si>
  <si>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</si>
  <si>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</si>
  <si>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</si>
  <si>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</si>
  <si>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</si>
  <si>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</si>
  <si>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</si>
  <si>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</si>
  <si>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</si>
  <si>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</si>
  <si>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</si>
  <si>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</si>
  <si>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</si>
  <si>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</si>
  <si>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</si>
  <si>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</si>
  <si>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</si>
  <si>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</si>
  <si>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</si>
  <si>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</si>
  <si>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</si>
  <si>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</si>
  <si>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</si>
  <si>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</si>
  <si>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</si>
  <si>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</si>
  <si>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</si>
  <si>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</si>
  <si>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</si>
  <si>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</si>
  <si>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</si>
  <si>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</si>
  <si>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</si>
  <si>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</si>
  <si>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</si>
  <si>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</si>
  <si>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</si>
  <si>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</si>
  <si>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</si>
  <si>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</si>
  <si>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</si>
  <si>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</si>
  <si>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</si>
  <si>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</si>
  <si>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</si>
  <si>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</si>
  <si>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</si>
  <si>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</si>
  <si>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</si>
  <si>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</si>
  <si>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</si>
  <si>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</si>
  <si>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</si>
  <si>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</si>
  <si>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</si>
  <si>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</si>
  <si>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</si>
  <si>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</si>
  <si>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</si>
  <si>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</si>
  <si>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</si>
  <si>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</si>
  <si>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</si>
  <si>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</si>
  <si>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</si>
  <si>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</si>
  <si>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</si>
  <si>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</si>
  <si>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</si>
  <si>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</si>
  <si>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</si>
  <si>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</si>
  <si>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</si>
  <si>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</si>
  <si>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</si>
  <si>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</si>
  <si>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</si>
  <si>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</si>
  <si>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</si>
  <si>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</si>
  <si>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</si>
  <si>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</si>
  <si>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</si>
  <si>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</si>
  <si>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</si>
  <si>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</si>
  <si>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</si>
  <si>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</si>
  <si>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</si>
  <si>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</si>
  <si>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</si>
  <si>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</si>
  <si>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</si>
  <si>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</si>
  <si>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</si>
  <si>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</si>
  <si>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</si>
  <si>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</si>
  <si>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</si>
  <si>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</si>
  <si>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</si>
  <si>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</si>
  <si>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</si>
  <si>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</si>
  <si>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</si>
  <si>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</si>
  <si>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</si>
  <si>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</si>
  <si>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</si>
  <si>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</si>
  <si>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</si>
  <si>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</si>
  <si>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</si>
  <si>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</si>
  <si>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</si>
  <si>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</si>
  <si>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</si>
  <si>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</si>
  <si>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</si>
  <si>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</si>
  <si>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</si>
  <si>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</si>
  <si>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</si>
  <si>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</si>
  <si>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</si>
  <si>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</si>
  <si>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</si>
  <si>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</si>
  <si>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</si>
  <si>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</si>
  <si>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</si>
  <si>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</si>
  <si>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</si>
  <si>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</si>
  <si>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</si>
  <si>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</si>
  <si>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</si>
  <si>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</si>
  <si>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</si>
  <si>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</si>
  <si>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</si>
  <si>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</si>
  <si>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</si>
  <si>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</si>
  <si>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</si>
  <si>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</si>
  <si>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</si>
  <si>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</si>
  <si>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</si>
  <si>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</si>
  <si>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</si>
  <si>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</si>
  <si>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</si>
  <si>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</si>
  <si>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</si>
  <si>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</si>
  <si>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</si>
  <si>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</si>
  <si>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</si>
  <si>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</si>
  <si>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</si>
  <si>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</si>
  <si>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</si>
  <si>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</si>
  <si>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</si>
  <si>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</si>
  <si>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</si>
  <si>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</si>
  <si>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</si>
  <si>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</si>
  <si>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</si>
  <si>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</si>
  <si>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</si>
  <si>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</si>
  <si>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</si>
  <si>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</si>
  <si>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</si>
  <si>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</si>
  <si>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</si>
  <si>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</si>
  <si>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</si>
  <si>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</si>
  <si>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</si>
  <si>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</si>
  <si>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</si>
  <si>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</si>
  <si>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</si>
  <si>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</si>
  <si>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</si>
  <si>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</si>
  <si>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</si>
  <si>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</si>
  <si>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</si>
  <si>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</si>
  <si>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</si>
  <si>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</si>
  <si>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</si>
  <si>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</si>
  <si>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</si>
  <si>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</si>
  <si>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</si>
  <si>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</si>
  <si>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</si>
  <si>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</si>
  <si>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</si>
  <si>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</si>
  <si>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</si>
  <si>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</si>
  <si>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</si>
  <si>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</si>
  <si>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</si>
  <si>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</si>
  <si>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</si>
  <si>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</si>
  <si>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</si>
  <si>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</si>
  <si>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</si>
  <si>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</si>
  <si>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</si>
  <si>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</si>
  <si>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</si>
  <si>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</si>
  <si>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</si>
  <si>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</si>
  <si>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</si>
  <si>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</si>
  <si>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</si>
  <si>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</si>
  <si>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</si>
  <si>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</si>
  <si>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</si>
  <si>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</si>
  <si>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</si>
  <si>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</si>
  <si>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</si>
  <si>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</si>
  <si>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</si>
  <si>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</si>
  <si>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</si>
  <si>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</si>
  <si>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</si>
  <si>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</si>
  <si>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</si>
  <si>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</si>
  <si>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</si>
  <si>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</si>
  <si>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</si>
  <si>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</si>
  <si>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</si>
  <si>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</si>
  <si>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</si>
  <si>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</si>
  <si>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</si>
  <si>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</si>
  <si>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</si>
  <si>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</si>
  <si>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</si>
  <si>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</si>
  <si>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</si>
  <si>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</si>
  <si>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</si>
  <si>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</si>
  <si>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</si>
  <si>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</si>
  <si>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</si>
  <si>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</si>
  <si>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</si>
  <si>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</si>
  <si>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</si>
  <si>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</si>
  <si>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</si>
  <si>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</si>
  <si>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</si>
  <si>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</si>
  <si>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</si>
  <si>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</si>
  <si>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</si>
  <si>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</si>
  <si>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</si>
  <si>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</si>
  <si>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</si>
  <si>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</si>
  <si>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</si>
  <si>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</si>
  <si>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</si>
  <si>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</si>
  <si>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</si>
  <si>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</si>
  <si>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</si>
  <si>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</si>
  <si>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</si>
  <si>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</si>
  <si>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</si>
  <si>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</si>
  <si>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</si>
  <si>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</si>
  <si>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</si>
  <si>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</si>
  <si>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</si>
  <si>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</si>
  <si>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</si>
  <si>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</si>
  <si>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</si>
  <si>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</si>
  <si>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</si>
  <si>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</si>
  <si>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</si>
  <si>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</si>
  <si>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</si>
  <si>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</si>
  <si>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</si>
  <si>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</si>
  <si>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</si>
  <si>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</si>
  <si>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</si>
  <si>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</si>
  <si>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</si>
  <si>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</si>
  <si>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</si>
  <si>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</si>
  <si>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</si>
  <si>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</si>
  <si>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</si>
  <si>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</si>
  <si>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</si>
  <si>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</si>
  <si>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</si>
  <si>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</si>
  <si>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</si>
  <si>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</si>
  <si>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</si>
  <si>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</si>
  <si>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</si>
  <si>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</si>
  <si>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</si>
  <si>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</si>
  <si>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</si>
  <si>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</si>
  <si>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</si>
  <si>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</si>
  <si>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</si>
  <si>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</si>
  <si>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</si>
  <si>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</si>
  <si>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</si>
  <si>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</si>
  <si>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</si>
  <si>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</si>
  <si>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</si>
  <si>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</si>
  <si>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</si>
  <si>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</si>
  <si>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</si>
  <si>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</si>
  <si>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</si>
  <si>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</si>
  <si>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</si>
  <si>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</si>
  <si>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</si>
  <si>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</si>
  <si>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</si>
  <si>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</si>
  <si>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</si>
  <si>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</si>
  <si>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</si>
  <si>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</si>
  <si>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</si>
  <si>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</si>
  <si>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</si>
  <si>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</si>
  <si>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</si>
  <si>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</si>
  <si>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</si>
  <si>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</si>
  <si>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</si>
  <si>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</si>
  <si>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</si>
  <si>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</si>
  <si>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</si>
  <si>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</si>
  <si>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</si>
  <si>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</si>
  <si>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</si>
  <si>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</si>
  <si>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</si>
  <si>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</si>
  <si>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</si>
  <si>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</si>
  <si>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</si>
  <si>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</si>
  <si>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</si>
  <si>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</si>
  <si>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</si>
  <si>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</si>
  <si>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</si>
  <si>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</si>
  <si>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</si>
  <si>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</si>
  <si>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</si>
  <si>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</si>
  <si>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</si>
  <si>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</si>
  <si>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</si>
  <si>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</si>
  <si>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</si>
  <si>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</si>
  <si>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</si>
  <si>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</si>
  <si>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</si>
  <si>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</si>
  <si>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</si>
  <si>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</si>
  <si>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</si>
  <si>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</si>
  <si>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</si>
  <si>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</si>
  <si>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</si>
  <si>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</si>
  <si>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</si>
  <si>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</si>
  <si>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</si>
  <si>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</si>
  <si>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</si>
  <si>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</si>
  <si>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</si>
  <si>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</si>
  <si>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</si>
  <si>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</si>
  <si>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</si>
  <si>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</si>
  <si>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</si>
  <si>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</si>
  <si>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</si>
  <si>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</si>
  <si>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</si>
  <si>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</si>
  <si>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</si>
  <si>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</si>
  <si>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</si>
  <si>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</si>
  <si>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</si>
  <si>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</si>
  <si>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</si>
  <si>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</si>
  <si>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</si>
  <si>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</si>
  <si>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</si>
  <si>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</si>
  <si>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</si>
  <si>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</si>
  <si>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</si>
  <si>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</si>
  <si>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</si>
  <si>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</si>
  <si>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</si>
  <si>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</si>
  <si>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</si>
  <si>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</si>
  <si>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</si>
  <si>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</si>
  <si>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</si>
  <si>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</si>
  <si>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</si>
  <si>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</si>
  <si>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</si>
  <si>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</si>
  <si>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</si>
  <si>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</si>
  <si>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</si>
  <si>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</si>
  <si>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</si>
  <si>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</si>
  <si>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</si>
  <si>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</si>
  <si>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</si>
  <si>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</si>
  <si>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</si>
  <si>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</si>
  <si>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</si>
  <si>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</si>
  <si>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</si>
  <si>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</si>
  <si>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</si>
  <si>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</si>
  <si>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</si>
  <si>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</si>
  <si>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</si>
  <si>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</si>
  <si>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</si>
  <si>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</si>
  <si>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</si>
  <si>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</si>
  <si>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</si>
  <si>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</si>
  <si>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</si>
  <si>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</si>
  <si>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</si>
  <si>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</si>
  <si>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</si>
  <si>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</si>
  <si>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</si>
  <si>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</si>
  <si>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</si>
  <si>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</si>
  <si>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</si>
  <si>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</si>
  <si>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</si>
  <si>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</si>
  <si>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</si>
  <si>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</si>
  <si>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</si>
  <si>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</si>
  <si>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</si>
  <si>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</si>
  <si>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</si>
  <si>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</si>
  <si>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</si>
  <si>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</si>
  <si>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</si>
  <si>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</si>
  <si>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</si>
  <si>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</si>
  <si>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</si>
  <si>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</si>
  <si>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</si>
  <si>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</si>
  <si>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</si>
  <si>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</si>
  <si>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</si>
  <si>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</si>
  <si>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</si>
  <si>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</si>
  <si>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</si>
  <si>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</si>
  <si>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</si>
  <si>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</si>
  <si>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</si>
  <si>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</si>
  <si>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</si>
  <si>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</si>
  <si>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</si>
  <si>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</si>
  <si>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</si>
  <si>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</si>
  <si>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</si>
  <si>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</si>
  <si>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</si>
  <si>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</si>
  <si>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</si>
  <si>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</si>
  <si>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</si>
  <si>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</si>
  <si>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</si>
  <si>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</si>
  <si>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</si>
  <si>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</si>
  <si>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</si>
  <si>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</si>
  <si>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</si>
  <si>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</si>
  <si>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</si>
  <si>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</si>
  <si>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</si>
  <si>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</si>
  <si>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</si>
  <si>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</si>
  <si>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</si>
  <si>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</si>
  <si>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</si>
  <si>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</si>
  <si>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</si>
  <si>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</si>
  <si>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</si>
  <si>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</si>
  <si>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</si>
  <si>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</si>
  <si>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</si>
  <si>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</si>
  <si>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</si>
  <si>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</si>
  <si>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</si>
  <si>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</si>
  <si>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</si>
  <si>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</si>
  <si>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</si>
  <si>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</si>
  <si>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</si>
  <si>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</si>
  <si>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</si>
  <si>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</si>
  <si>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</si>
  <si>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</si>
  <si>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</si>
  <si>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</si>
  <si>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</si>
  <si>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</si>
  <si>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</si>
  <si>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</si>
  <si>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</si>
  <si>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</si>
  <si>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</si>
  <si>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</si>
  <si>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</si>
  <si>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</si>
  <si>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</si>
  <si>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</si>
  <si>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</si>
  <si>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</si>
  <si>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</si>
  <si>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</si>
  <si>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</si>
  <si>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</si>
  <si>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</si>
  <si>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</si>
  <si>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</si>
  <si>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</si>
  <si>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</si>
  <si>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</si>
  <si>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</si>
  <si>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</si>
  <si>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</si>
  <si>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</si>
  <si>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</si>
  <si>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</si>
  <si>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</si>
  <si>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</si>
  <si>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</si>
  <si>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</si>
  <si>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</si>
  <si>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</si>
  <si>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</si>
  <si>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</si>
  <si>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</si>
  <si>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</si>
  <si>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</si>
  <si>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</si>
  <si>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</si>
  <si>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</si>
  <si>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</si>
  <si>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</si>
  <si>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</si>
  <si>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</si>
  <si>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</si>
  <si>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</si>
  <si>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</si>
  <si>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</si>
  <si>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</si>
  <si>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</si>
  <si>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</si>
  <si>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</si>
  <si>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</si>
  <si>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</si>
  <si>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</si>
  <si>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</si>
  <si>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</si>
  <si>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</si>
  <si>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</si>
  <si>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</si>
  <si>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</si>
  <si>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</si>
  <si>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</si>
  <si>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</si>
  <si>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</si>
  <si>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</si>
  <si>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</si>
  <si>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</si>
  <si>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</si>
  <si>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</si>
  <si>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</si>
  <si>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</si>
  <si>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</si>
  <si>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</si>
  <si>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</si>
  <si>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</si>
  <si>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</si>
  <si>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</si>
  <si>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</si>
  <si>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</si>
  <si>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</si>
  <si>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</si>
  <si>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</si>
  <si>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</si>
  <si>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</si>
  <si>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</si>
  <si>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</si>
  <si>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</si>
  <si>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</si>
  <si>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</si>
  <si>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</si>
  <si>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</si>
  <si>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</si>
  <si>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</si>
  <si>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</si>
  <si>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</si>
  <si>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</si>
  <si>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</si>
  <si>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</si>
  <si>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</si>
  <si>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</si>
  <si>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</si>
  <si>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</si>
  <si>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</si>
  <si>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</si>
  <si>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</si>
  <si>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</si>
  <si>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</si>
  <si>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</si>
  <si>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</si>
  <si>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</si>
  <si>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</si>
  <si>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</si>
  <si>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</si>
  <si>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</si>
  <si>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</si>
  <si>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</si>
  <si>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</si>
  <si>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</si>
  <si>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</si>
  <si>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</si>
  <si>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</si>
  <si>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</si>
  <si>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</si>
  <si>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</si>
  <si>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</si>
  <si>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</si>
  <si>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</si>
  <si>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</si>
  <si>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</si>
  <si>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</si>
  <si>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</si>
  <si>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</si>
  <si>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</si>
  <si>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</si>
  <si>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</si>
  <si>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</si>
  <si>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</si>
  <si>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</si>
  <si>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</si>
  <si>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</si>
  <si>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</si>
  <si>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</si>
  <si>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</si>
  <si>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</si>
  <si>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</si>
  <si>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</si>
  <si>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</si>
  <si>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</si>
  <si>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</si>
  <si>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</si>
  <si>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</si>
  <si>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</si>
  <si>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</si>
  <si>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</si>
  <si>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</si>
  <si>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</si>
  <si>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</si>
  <si>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</si>
  <si>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</si>
  <si>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</si>
  <si>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</si>
  <si>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</si>
  <si>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</si>
  <si>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</si>
  <si>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</si>
  <si>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</si>
  <si>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</si>
  <si>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</si>
  <si>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</si>
  <si>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</si>
  <si>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</si>
  <si>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</si>
  <si>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</si>
  <si>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</si>
  <si>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</si>
  <si>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</si>
  <si>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</si>
  <si>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</si>
  <si>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</si>
  <si>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</si>
  <si>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</si>
  <si>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</si>
  <si>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</si>
  <si>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</si>
  <si>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</si>
  <si>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</si>
  <si>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</si>
  <si>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</si>
  <si>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</si>
  <si>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</si>
  <si>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</si>
  <si>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</si>
  <si>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</si>
  <si>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</si>
  <si>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</si>
  <si>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</si>
  <si>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</si>
  <si>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</si>
  <si>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</si>
  <si>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</si>
  <si>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</si>
  <si>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</si>
  <si>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</si>
  <si>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</si>
  <si>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</si>
  <si>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</si>
  <si>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</si>
  <si>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</si>
  <si>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</si>
  <si>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</si>
  <si>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</si>
  <si>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</si>
  <si>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</si>
  <si>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</si>
  <si>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</si>
  <si>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</si>
  <si>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</si>
  <si>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</si>
  <si>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</si>
  <si>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</si>
  <si>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</si>
  <si>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</si>
  <si>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</si>
  <si>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</si>
  <si>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</si>
  <si>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</si>
  <si>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</si>
  <si>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</si>
  <si>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</si>
  <si>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</si>
  <si>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</si>
  <si>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</si>
  <si>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</si>
  <si>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</si>
  <si>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</si>
  <si>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</si>
  <si>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</si>
  <si>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</si>
  <si>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</si>
  <si>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</si>
  <si>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</si>
  <si>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</si>
  <si>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</si>
  <si>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</si>
  <si>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</si>
  <si>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</si>
  <si>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</si>
  <si>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</si>
  <si>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</si>
  <si>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</si>
  <si>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</si>
  <si>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</si>
  <si>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</si>
  <si>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</si>
  <si>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</si>
  <si>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</si>
  <si>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</si>
  <si>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</si>
  <si>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</si>
  <si>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</si>
  <si>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</si>
  <si>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</si>
  <si>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</si>
  <si>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</si>
  <si>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</si>
  <si>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</si>
  <si>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</si>
  <si>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</si>
  <si>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</si>
  <si>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</si>
  <si>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</si>
  <si>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</si>
  <si>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</si>
  <si>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</si>
  <si>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</si>
  <si>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</si>
  <si>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</si>
  <si>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</si>
  <si>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</si>
  <si>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</si>
  <si>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</si>
  <si>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</si>
  <si>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</si>
  <si>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</si>
  <si>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</si>
  <si>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</si>
  <si>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</si>
  <si>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</si>
  <si>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</si>
  <si>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</si>
  <si>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</si>
  <si>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</si>
  <si>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</si>
  <si>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</si>
  <si>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</si>
  <si>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</si>
  <si>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</si>
  <si>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</si>
  <si>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</si>
  <si>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</si>
  <si>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</si>
  <si>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</si>
  <si>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</si>
  <si>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</si>
  <si>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</si>
  <si>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</si>
  <si>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</si>
  <si>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</si>
  <si>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</si>
  <si>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</si>
  <si>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</si>
  <si>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</si>
  <si>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</si>
  <si>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</si>
  <si>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</si>
  <si>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</si>
  <si>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</si>
  <si>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</si>
  <si>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</si>
  <si>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</si>
  <si>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</si>
  <si>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</si>
  <si>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</si>
  <si>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</si>
  <si>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</si>
  <si>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</si>
  <si>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</si>
  <si>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</si>
  <si>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</si>
  <si>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</si>
  <si>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</si>
  <si>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</si>
  <si>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</si>
  <si>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</si>
  <si>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</si>
  <si>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</si>
  <si>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</si>
  <si>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</si>
  <si>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</si>
  <si>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</si>
  <si>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</si>
  <si>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</si>
  <si>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</si>
  <si>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</si>
  <si>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</si>
  <si>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</si>
  <si>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</si>
  <si>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</si>
  <si>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</si>
  <si>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</si>
  <si>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</si>
  <si>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</si>
  <si>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</si>
  <si>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</si>
  <si>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</si>
  <si>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</si>
  <si>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</si>
  <si>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</si>
  <si>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</si>
  <si>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</si>
  <si>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</si>
  <si>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</si>
  <si>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</si>
  <si>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</si>
  <si>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</si>
  <si>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</si>
  <si>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</si>
  <si>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</si>
  <si>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</si>
  <si>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</si>
  <si>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</si>
  <si>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</si>
  <si>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</si>
  <si>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</si>
  <si>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</si>
  <si>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</si>
  <si>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</si>
  <si>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</si>
  <si>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</si>
  <si>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</si>
  <si>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</si>
  <si>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</si>
  <si>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</si>
  <si>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</si>
  <si>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</si>
  <si>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</si>
  <si>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</si>
  <si>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</si>
  <si>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</si>
  <si>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</si>
  <si>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</si>
  <si>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</si>
  <si>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</si>
  <si>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</si>
  <si>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</si>
  <si>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</si>
  <si>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</si>
  <si>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</si>
  <si>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</si>
  <si>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</si>
  <si>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</si>
  <si>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</si>
  <si>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</si>
  <si>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</si>
  <si>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</si>
  <si>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</si>
  <si>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</si>
  <si>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</si>
  <si>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</si>
  <si>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</si>
  <si>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</si>
  <si>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</si>
  <si>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</si>
  <si>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</si>
  <si>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</si>
  <si>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</si>
  <si>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</si>
  <si>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</si>
  <si>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</si>
  <si>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</si>
  <si>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</si>
  <si>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</si>
  <si>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</si>
  <si>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</si>
  <si>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</si>
  <si>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</si>
  <si>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</si>
  <si>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</si>
  <si>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</si>
  <si>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</si>
  <si>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</si>
  <si>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</si>
  <si>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</si>
  <si>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</si>
  <si>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</si>
  <si>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</si>
  <si>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</si>
  <si>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</si>
  <si>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</si>
  <si>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</si>
  <si>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</si>
  <si>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</si>
  <si>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</si>
  <si>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</si>
  <si>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</si>
  <si>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</si>
  <si>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</si>
  <si>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</si>
  <si>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</si>
  <si>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</si>
  <si>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</si>
  <si>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</si>
  <si>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</si>
  <si>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</si>
  <si>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</si>
  <si>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</si>
  <si>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</si>
  <si>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</si>
  <si>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</si>
  <si>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</si>
  <si>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</si>
  <si>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</si>
  <si>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</si>
  <si>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</si>
  <si>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</si>
  <si>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</si>
  <si>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</si>
  <si>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</si>
  <si>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</si>
  <si>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</si>
  <si>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</si>
  <si>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</si>
  <si>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</si>
  <si>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</si>
  <si>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</si>
  <si>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</si>
  <si>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</si>
  <si>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</si>
  <si>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</si>
  <si>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</si>
  <si>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</si>
  <si>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</si>
  <si>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</si>
  <si>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</si>
  <si>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</si>
  <si>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</si>
  <si>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</si>
  <si>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</si>
  <si>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</si>
  <si>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</si>
  <si>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</si>
  <si>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</si>
  <si>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</si>
  <si>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</si>
  <si>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</si>
  <si>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</si>
  <si>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</si>
  <si>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</si>
  <si>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</si>
  <si>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</si>
  <si>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</si>
  <si>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</si>
  <si>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</si>
  <si>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</si>
  <si>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</si>
  <si>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</si>
  <si>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</si>
  <si>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</si>
  <si>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</si>
  <si>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</si>
  <si>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</si>
  <si>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</si>
  <si>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</si>
  <si>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</si>
  <si>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</si>
  <si>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</si>
  <si>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</si>
  <si>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</si>
  <si>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</si>
  <si>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</si>
  <si>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</si>
  <si>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</si>
  <si>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</si>
  <si>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</si>
  <si>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</si>
  <si>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</si>
  <si>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</si>
  <si>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</si>
  <si>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</si>
  <si>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</si>
  <si>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</si>
  <si>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</si>
  <si>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</si>
  <si>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</si>
  <si>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</si>
  <si>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</si>
  <si>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</si>
  <si>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</si>
  <si>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</si>
  <si>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</si>
  <si>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</si>
  <si>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</si>
  <si>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</si>
  <si>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</si>
  <si>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</si>
  <si>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</si>
  <si>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</si>
  <si>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</si>
  <si>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</si>
  <si>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</si>
  <si>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</si>
  <si>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</si>
  <si>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</si>
  <si>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</si>
  <si>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</si>
  <si>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</si>
  <si>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</si>
  <si>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</si>
  <si>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</si>
  <si>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</si>
  <si>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</si>
  <si>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</si>
  <si>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</si>
  <si>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</si>
  <si>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</si>
  <si>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</si>
  <si>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</si>
  <si>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</si>
  <si>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</si>
  <si>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</si>
  <si>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</si>
  <si>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</si>
  <si>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</si>
  <si>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</si>
  <si>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</si>
  <si>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</si>
  <si>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</si>
  <si>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</si>
  <si>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</si>
  <si>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</si>
  <si>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</si>
  <si>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</si>
  <si>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</si>
  <si>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</si>
  <si>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</si>
  <si>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</si>
  <si>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</si>
  <si>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</si>
  <si>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</si>
  <si>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</si>
  <si>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</si>
  <si>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</si>
  <si>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</si>
  <si>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</si>
  <si>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</si>
  <si>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</si>
  <si>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</si>
  <si>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</si>
  <si>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</si>
  <si>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</si>
  <si>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</si>
  <si>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</si>
  <si>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</si>
  <si>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</si>
  <si>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</si>
  <si>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</si>
  <si>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</si>
  <si>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</si>
  <si>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</si>
  <si>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</si>
  <si>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</si>
  <si>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</si>
  <si>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</si>
  <si>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</si>
  <si>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</si>
  <si>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</si>
  <si>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</si>
  <si>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</si>
  <si>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</si>
  <si>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</si>
  <si>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</si>
  <si>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</si>
  <si>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</si>
  <si>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</si>
  <si>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</si>
  <si>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</si>
  <si>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</si>
  <si>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</si>
  <si>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</si>
  <si>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</si>
  <si>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</si>
  <si>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</si>
  <si>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</si>
  <si>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</si>
  <si>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</si>
  <si>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</si>
  <si>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</si>
  <si>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</si>
  <si>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</si>
  <si>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</si>
  <si>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</si>
  <si>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</si>
  <si>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</si>
  <si>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</si>
  <si>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</si>
  <si>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</si>
  <si>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</si>
  <si>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</si>
  <si>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</si>
  <si>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</si>
  <si>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</si>
  <si>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</si>
  <si>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</si>
  <si>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</si>
  <si>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</si>
  <si>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</si>
  <si>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</si>
  <si>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</si>
  <si>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</si>
  <si>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</si>
  <si>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</si>
  <si>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</si>
  <si>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</si>
  <si>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</si>
  <si>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</si>
  <si>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</si>
  <si>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</si>
  <si>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</si>
  <si>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</si>
  <si>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</si>
  <si>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</si>
  <si>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</si>
  <si>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</si>
  <si>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</si>
  <si>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</si>
  <si>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</si>
  <si>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</si>
  <si>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</si>
  <si>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</si>
  <si>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</si>
  <si>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</si>
  <si>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</si>
  <si>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</si>
  <si>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</si>
  <si>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</si>
  <si>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</si>
  <si>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</si>
  <si>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</si>
  <si>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</si>
  <si>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</si>
  <si>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</si>
  <si>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</si>
  <si>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</si>
  <si>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</si>
  <si>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</si>
  <si>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</si>
  <si>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</si>
  <si>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</si>
  <si>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</si>
  <si>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</si>
  <si>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</si>
  <si>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</si>
  <si>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</si>
  <si>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</si>
  <si>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</si>
  <si>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</si>
  <si>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</si>
  <si>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</si>
  <si>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</si>
  <si>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</si>
  <si>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</si>
  <si>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</si>
  <si>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</si>
  <si>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</si>
  <si>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</si>
  <si>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</si>
  <si>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</si>
  <si>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</si>
  <si>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</si>
  <si>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</si>
  <si>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</si>
  <si>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</si>
  <si>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</si>
  <si>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</si>
  <si>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</si>
  <si>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</si>
  <si>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</si>
  <si>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</si>
  <si>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</si>
  <si>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</si>
  <si>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</si>
  <si>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</si>
  <si>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</si>
  <si>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</si>
  <si>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</si>
  <si>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</si>
  <si>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</si>
  <si>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</si>
  <si>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</si>
  <si>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</si>
  <si>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</si>
  <si>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</si>
  <si>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</si>
  <si>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</si>
  <si>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</si>
  <si>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</si>
  <si>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</si>
  <si>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</si>
  <si>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</si>
  <si>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</si>
  <si>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</si>
  <si>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</si>
  <si>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</si>
  <si>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</si>
  <si>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</si>
  <si>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</si>
  <si>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</si>
  <si>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</si>
  <si>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</si>
  <si>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</si>
  <si>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</si>
  <si>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</si>
  <si>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</si>
  <si>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</si>
  <si>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</si>
  <si>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</si>
  <si>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</si>
  <si>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</si>
  <si>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</si>
  <si>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</si>
  <si>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</si>
  <si>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</si>
  <si>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</si>
  <si>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</si>
  <si>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</si>
  <si>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</si>
  <si>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</si>
  <si>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</si>
  <si>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</si>
  <si>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</si>
  <si>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</si>
  <si>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</si>
  <si>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</si>
  <si>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</si>
  <si>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</si>
  <si>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</si>
  <si>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</si>
  <si>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</si>
  <si>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</si>
  <si>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</si>
  <si>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</si>
  <si>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</si>
  <si>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</si>
  <si>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</si>
  <si>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</si>
  <si>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</si>
  <si>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</si>
  <si>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</si>
  <si>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</si>
  <si>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</si>
  <si>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</si>
  <si>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</si>
  <si>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</si>
  <si>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</si>
  <si>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</si>
  <si>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</si>
  <si>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</si>
  <si>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</si>
  <si>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</si>
  <si>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</si>
  <si>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</si>
  <si>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</si>
  <si>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</si>
  <si>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</si>
  <si>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</si>
  <si>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</si>
  <si>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</si>
  <si>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</si>
  <si>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</si>
  <si>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</si>
  <si>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</si>
  <si>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</si>
  <si>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</si>
  <si>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</si>
  <si>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</si>
  <si>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</si>
  <si>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</si>
  <si>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</si>
  <si>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</si>
  <si>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</si>
  <si>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</si>
  <si>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</si>
  <si>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</si>
  <si>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</si>
  <si>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</si>
  <si>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</si>
  <si>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</si>
  <si>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</si>
  <si>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</si>
  <si>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</si>
  <si>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</si>
  <si>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</si>
  <si>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</si>
  <si>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</si>
  <si>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</si>
  <si>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</si>
  <si>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</si>
  <si>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</si>
  <si>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</si>
  <si>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</si>
  <si>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</si>
  <si>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</si>
  <si>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</si>
  <si>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</si>
  <si>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</si>
  <si>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</si>
  <si>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</si>
  <si>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</si>
  <si>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</si>
  <si>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</si>
  <si>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</si>
  <si>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</si>
  <si>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</si>
  <si>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2021-18-18000852020</t>
  </si>
  <si>
    <t>085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</si>
  <si>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</si>
  <si>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</si>
  <si>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</si>
  <si>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046</t>
  </si>
  <si>
    <t>Atender a la primera infancia en el marco de la estrategia “De Cero a Siempre” de conformidad con las directrices, lineamientos y parámetros establecidos por el ICBF,asi como regular las relaciones entre las partes derivadas de la entrega de aportes del ICBF a la entidad administradora  de servicio, para que este asuma con su personal y su bajo exclusiva responsabilidad dicha atención</t>
  </si>
  <si>
    <t>“Prestar el servicio de atención, educación inicial y cuidado a niños y niñas menores de cinco (5) años, o hasta su ingreso al grado de transiscion,con el fin de promover el desarrollo integral de la Primera Infancia con calidad , de conformidad con los lineamientos, manual Operativo, las directrices, parámetros y estándares establecidos por el ICBF,en el marco de la estrategia de atención integral” De Cero a Siempre”, así como regular las relaciones entre las partes derivadas de la entrega de Aportes del ICBF a la entidad Administradora de servicio,para que este asuma con su personal y bajo su exclusiva responsabilidad dicha atención “.</t>
  </si>
  <si>
    <t>“Prestar el servicio de atención, educación inicial y cuidado a niños y niñas menores de cinco (5) años, o hasta su ingreso al grado de transiscion,con el fin de promover el desarrollo integral de la Primera Infancia con calidad , de conformidad con los lineamientos, manual Operativo, las directrices, parámetros y estándares establecidos por el ICBF ,en el marco de la política de estado para el desarrollo integral de la Primera Infancia “De cero a Siempre</t>
  </si>
  <si>
    <t>068</t>
  </si>
  <si>
    <t>252</t>
  </si>
  <si>
    <t>Prestar el servicio de atención integral a niños y niñas y menores de cinco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“Ceros a Siempre”, en el servicio hogares infantiles.”</t>
  </si>
  <si>
    <t>293</t>
  </si>
  <si>
    <t>148</t>
  </si>
  <si>
    <t>063</t>
  </si>
  <si>
    <t>“Prestar el servicio de educación inicial en el marco de la atención integral a niñas y niños menores de cinco (5) años o hasta su ingreso al grado de transición, de conformidad con el manual Operativo de la modalidad y las directrices establecidas por I el CBF, en armonía con la política de estado para el desarrollo integral de la primera infancia “ de cero a Siempre”, en el servicio hogares infantiles.</t>
  </si>
  <si>
    <t>JHON JAIRO LOPEZ RAMIREZ</t>
  </si>
  <si>
    <t>CALLE 2B No. 5CBIS-44 BARRIO ANDES ALTO</t>
  </si>
  <si>
    <t>hichiquitines@hotmail.com</t>
  </si>
  <si>
    <t>4346722</t>
  </si>
  <si>
    <t>226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</si>
</sst>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404</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891190419</v>
      </c>
      <c r="C20" s="5"/>
      <c r="D20" s="72"/>
      <c r="E20" s="5"/>
      <c r="F20" s="5"/>
      <c r="G20" s="5"/>
      <c r="H20" s="242"/>
      <c r="I20" s="148" t="s">
        <v>404</v>
      </c>
      <c r="J20" s="149" t="s">
        <v>406</v>
      </c>
      <c r="K20" s="150">
        <v>305486000</v>
      </c>
      <c r="L20" s="151"/>
      <c r="M20" s="151">
        <v>44561</v>
      </c>
      <c r="N20" s="134">
        <f>+(M20-L20)/30</f>
        <v>1485.3666666666666</v>
      </c>
      <c r="O20" s="137"/>
      <c r="U20" s="133"/>
      <c r="V20" s="104">
        <f ca="1">NOW()</f>
        <v>44193.477188888886</v>
      </c>
      <c r="W20" s="104">
        <f ca="1">NOW()</f>
        <v>44193.477188888886</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Y VECINOS DEL HOGAR INFANTIL CHIQUITINES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2680</v>
      </c>
      <c r="C48" s="111" t="s">
        <v>31</v>
      </c>
      <c r="D48" s="109" t="s">
        <v>2681</v>
      </c>
      <c r="E48" s="144">
        <v>42026</v>
      </c>
      <c r="F48" s="144">
        <v>42369</v>
      </c>
      <c r="G48" s="159">
        <f>IF(AND(E48&lt;&gt;"",F48&lt;&gt;""),((F48-E48)/30),"")</f>
        <v>11.433333333333334</v>
      </c>
      <c r="H48" s="121" t="s">
        <v>2682</v>
      </c>
      <c r="I48" s="112" t="s">
        <v>404</v>
      </c>
      <c r="J48" s="112" t="s">
        <v>406</v>
      </c>
      <c r="K48" s="115">
        <v>221416200</v>
      </c>
      <c r="L48" s="114"/>
      <c r="M48" s="116"/>
      <c r="N48" s="114" t="s">
        <v>27</v>
      </c>
      <c r="O48" s="114" t="s">
        <v>26</v>
      </c>
      <c r="P48" s="77"/>
    </row>
    <row r="49" spans="1:16" s="6" customFormat="1" ht="24.75" customHeight="1" x14ac:dyDescent="0.25">
      <c r="A49" s="142">
        <v>2</v>
      </c>
      <c r="B49" s="121" t="s">
        <v>2680</v>
      </c>
      <c r="C49" s="111" t="s">
        <v>31</v>
      </c>
      <c r="D49" s="109" t="s">
        <v>2685</v>
      </c>
      <c r="E49" s="144">
        <v>42394</v>
      </c>
      <c r="F49" s="144">
        <v>42674</v>
      </c>
      <c r="G49" s="159">
        <f t="shared" ref="G49:G50" si="2">IF(AND(E49&lt;&gt;"",F49&lt;&gt;""),((F49-E49)/30),"")</f>
        <v>9.3333333333333339</v>
      </c>
      <c r="H49" s="121" t="s">
        <v>2683</v>
      </c>
      <c r="I49" s="112" t="s">
        <v>404</v>
      </c>
      <c r="J49" s="112" t="s">
        <v>406</v>
      </c>
      <c r="K49" s="115">
        <v>188815186</v>
      </c>
      <c r="L49" s="114"/>
      <c r="M49" s="116"/>
      <c r="N49" s="114" t="s">
        <v>27</v>
      </c>
      <c r="O49" s="114" t="s">
        <v>26</v>
      </c>
      <c r="P49" s="77"/>
    </row>
    <row r="50" spans="1:16" s="6" customFormat="1" ht="24.75" customHeight="1" x14ac:dyDescent="0.25">
      <c r="A50" s="142">
        <v>3</v>
      </c>
      <c r="B50" s="121" t="s">
        <v>2680</v>
      </c>
      <c r="C50" s="111" t="s">
        <v>31</v>
      </c>
      <c r="D50" s="109" t="s">
        <v>2686</v>
      </c>
      <c r="E50" s="144">
        <v>42675</v>
      </c>
      <c r="F50" s="144">
        <v>43039</v>
      </c>
      <c r="G50" s="159">
        <f t="shared" si="2"/>
        <v>12.133333333333333</v>
      </c>
      <c r="H50" s="118" t="s">
        <v>2684</v>
      </c>
      <c r="I50" s="112" t="s">
        <v>404</v>
      </c>
      <c r="J50" s="112" t="s">
        <v>406</v>
      </c>
      <c r="K50" s="115">
        <v>255064841</v>
      </c>
      <c r="L50" s="114"/>
      <c r="M50" s="116"/>
      <c r="N50" s="114" t="s">
        <v>27</v>
      </c>
      <c r="O50" s="114" t="s">
        <v>26</v>
      </c>
      <c r="P50" s="77"/>
    </row>
    <row r="51" spans="1:16" s="6" customFormat="1" ht="24.75" customHeight="1" outlineLevel="1" x14ac:dyDescent="0.25">
      <c r="A51" s="142">
        <v>4</v>
      </c>
      <c r="B51" s="121" t="s">
        <v>2680</v>
      </c>
      <c r="C51" s="111" t="s">
        <v>31</v>
      </c>
      <c r="D51" s="109" t="s">
        <v>2688</v>
      </c>
      <c r="E51" s="144">
        <v>43040</v>
      </c>
      <c r="F51" s="144">
        <v>43404</v>
      </c>
      <c r="G51" s="159">
        <f t="shared" ref="G51:G107" si="3">IF(AND(E51&lt;&gt;"",F51&lt;&gt;""),((F51-E51)/30),"")</f>
        <v>12.133333333333333</v>
      </c>
      <c r="H51" s="118" t="s">
        <v>2687</v>
      </c>
      <c r="I51" s="112" t="s">
        <v>404</v>
      </c>
      <c r="J51" s="112" t="s">
        <v>406</v>
      </c>
      <c r="K51" s="115">
        <v>276299416</v>
      </c>
      <c r="L51" s="114"/>
      <c r="M51" s="116"/>
      <c r="N51" s="114" t="s">
        <v>27</v>
      </c>
      <c r="O51" s="114" t="s">
        <v>26</v>
      </c>
      <c r="P51" s="77"/>
    </row>
    <row r="52" spans="1:16" s="7" customFormat="1" ht="24.75" customHeight="1" outlineLevel="1" x14ac:dyDescent="0.25">
      <c r="A52" s="143">
        <v>5</v>
      </c>
      <c r="B52" s="121" t="s">
        <v>2680</v>
      </c>
      <c r="C52" s="111" t="s">
        <v>31</v>
      </c>
      <c r="D52" s="109" t="s">
        <v>2689</v>
      </c>
      <c r="E52" s="144">
        <v>43405</v>
      </c>
      <c r="F52" s="144">
        <v>43441</v>
      </c>
      <c r="G52" s="159">
        <f t="shared" si="3"/>
        <v>1.2</v>
      </c>
      <c r="H52" s="121" t="s">
        <v>2691</v>
      </c>
      <c r="I52" s="112" t="s">
        <v>404</v>
      </c>
      <c r="J52" s="112" t="s">
        <v>406</v>
      </c>
      <c r="K52" s="115">
        <v>28887236</v>
      </c>
      <c r="L52" s="114"/>
      <c r="M52" s="116"/>
      <c r="N52" s="114" t="s">
        <v>27</v>
      </c>
      <c r="O52" s="114" t="s">
        <v>26</v>
      </c>
      <c r="P52" s="78"/>
    </row>
    <row r="53" spans="1:16" s="7" customFormat="1" ht="24.75" customHeight="1" outlineLevel="1" x14ac:dyDescent="0.25">
      <c r="A53" s="143">
        <v>6</v>
      </c>
      <c r="B53" s="121" t="s">
        <v>2680</v>
      </c>
      <c r="C53" s="111" t="s">
        <v>31</v>
      </c>
      <c r="D53" s="109" t="s">
        <v>2690</v>
      </c>
      <c r="E53" s="144">
        <v>43484</v>
      </c>
      <c r="F53" s="144">
        <v>43814</v>
      </c>
      <c r="G53" s="159">
        <f t="shared" si="3"/>
        <v>11</v>
      </c>
      <c r="H53" s="121" t="s">
        <v>2678</v>
      </c>
      <c r="I53" s="112" t="s">
        <v>404</v>
      </c>
      <c r="J53" s="112" t="s">
        <v>406</v>
      </c>
      <c r="K53" s="115">
        <v>255349568</v>
      </c>
      <c r="L53" s="114"/>
      <c r="M53" s="116"/>
      <c r="N53" s="114" t="s">
        <v>27</v>
      </c>
      <c r="O53" s="114" t="s">
        <v>1148</v>
      </c>
      <c r="P53" s="78"/>
    </row>
    <row r="54" spans="1:16" s="7" customFormat="1" ht="24.75" customHeight="1" outlineLevel="1" x14ac:dyDescent="0.25">
      <c r="A54" s="143">
        <v>7</v>
      </c>
      <c r="B54" s="121" t="s">
        <v>2680</v>
      </c>
      <c r="C54" s="111" t="s">
        <v>31</v>
      </c>
      <c r="D54" s="109" t="s">
        <v>2696</v>
      </c>
      <c r="E54" s="144">
        <v>41258</v>
      </c>
      <c r="F54" s="144">
        <v>42004</v>
      </c>
      <c r="G54" s="159">
        <f t="shared" si="3"/>
        <v>24.866666666666667</v>
      </c>
      <c r="H54" s="121" t="s">
        <v>2682</v>
      </c>
      <c r="I54" s="112" t="s">
        <v>404</v>
      </c>
      <c r="J54" s="112" t="s">
        <v>406</v>
      </c>
      <c r="K54" s="117">
        <v>405120457</v>
      </c>
      <c r="L54" s="114"/>
      <c r="M54" s="116"/>
      <c r="N54" s="114" t="s">
        <v>27</v>
      </c>
      <c r="O54" s="114" t="s">
        <v>1148</v>
      </c>
      <c r="P54" s="78"/>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8"/>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2677</v>
      </c>
      <c r="E114" s="144">
        <v>43881</v>
      </c>
      <c r="F114" s="144">
        <v>44196</v>
      </c>
      <c r="G114" s="159">
        <f>IF(AND(E114&lt;&gt;"",F114&lt;&gt;""),((F114-E114)/30),"")</f>
        <v>10.5</v>
      </c>
      <c r="H114" s="121" t="s">
        <v>2678</v>
      </c>
      <c r="I114" s="120" t="s">
        <v>404</v>
      </c>
      <c r="J114" s="120" t="s">
        <v>406</v>
      </c>
      <c r="K114" s="122">
        <v>308962612</v>
      </c>
      <c r="L114" s="99" t="e">
        <f>+IF(AND(K114&gt;0,O114="Ejecución"),(K114/877802)*Tabla28[[#This Row],[% participación]],IF(AND(K114&gt;0,O114&lt;&gt;"Ejecución"),"-",""))</f>
        <v>#VALUE!</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v>
      </c>
      <c r="D185" s="90" t="s">
        <v>2628</v>
      </c>
      <c r="E185" s="93">
        <f>+(C185*SUM(K20:K35))</f>
        <v>0</v>
      </c>
      <c r="F185" s="91"/>
      <c r="G185" s="92"/>
      <c r="H185" s="87"/>
      <c r="I185" s="89" t="s">
        <v>2627</v>
      </c>
      <c r="J185" s="165">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31958</v>
      </c>
      <c r="D193" s="5"/>
      <c r="E193" s="125">
        <v>8832</v>
      </c>
      <c r="F193" s="5"/>
      <c r="G193" s="5"/>
      <c r="H193" s="146" t="s">
        <v>2692</v>
      </c>
      <c r="J193" s="5"/>
      <c r="K193" s="126">
        <v>31958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2695</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Chuiquitines</cp:lastModifiedBy>
  <cp:lastPrinted>2020-12-28T15:58:57Z</cp:lastPrinted>
  <dcterms:created xsi:type="dcterms:W3CDTF">2020-10-14T21:57:42Z</dcterms:created>
  <dcterms:modified xsi:type="dcterms:W3CDTF">2020-12-28T16:27:22Z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