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mc:AlternateContent xmlns:mc="http://schemas.openxmlformats.org/markup-compatibility/2006">
    <mc:Choice Requires="x15">
      <x15ac:absPath xmlns:x15ac="http://schemas.microsoft.com/office/spreadsheetml/2010/11/ac" url="C:\Users\rosmery.gallego\Documents\HI DONCELLO\"/>
    </mc:Choice>
  </mc:AlternateContent>
  <workbookProtection lockStructure="1"/>
  <bookViews>
    <workbookView xWindow="-105" yWindow="-105" windowWidth="2184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<sst xmlns="http://schemas.openxmlformats.org/spreadsheetml/2006/main" count="3088" uniqueCount="2700">
  <si>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</si>
  <si>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</si>
  <si>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</si>
  <si>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</si>
  <si>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</si>
  <si>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</si>
  <si>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</si>
  <si>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</si>
  <si>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</si>
  <si>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</si>
  <si>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</si>
  <si>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</si>
  <si>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</si>
  <si>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</si>
  <si>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</si>
  <si>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</si>
  <si>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</si>
  <si>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</si>
  <si>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</si>
  <si>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</si>
  <si>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</si>
  <si>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</si>
  <si>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</si>
  <si>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</si>
  <si>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</si>
  <si>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</si>
  <si>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</si>
  <si>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</si>
  <si>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</si>
  <si>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</si>
  <si>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</si>
  <si>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</si>
  <si>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</si>
  <si>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</si>
  <si>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</si>
  <si>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</si>
  <si>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</si>
  <si>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</si>
  <si>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</si>
  <si>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</si>
  <si>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</si>
  <si>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</si>
  <si>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</si>
  <si>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</si>
  <si>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</si>
  <si>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</si>
  <si>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</si>
  <si>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</si>
  <si>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</si>
  <si>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</si>
  <si>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</si>
  <si>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</si>
  <si>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</si>
  <si>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</si>
  <si>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</si>
  <si>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</si>
  <si>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</si>
  <si>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</si>
  <si>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</si>
  <si>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</si>
  <si>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</si>
  <si>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</si>
  <si>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</si>
  <si>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</si>
  <si>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</si>
  <si>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</si>
  <si>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</si>
  <si>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</si>
  <si>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</si>
  <si>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</si>
  <si>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</si>
  <si>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</si>
  <si>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</si>
  <si>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</si>
  <si>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</si>
  <si>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</si>
  <si>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</si>
  <si>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</si>
  <si>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</si>
  <si>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</si>
  <si>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</si>
  <si>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</si>
  <si>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</si>
  <si>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</si>
  <si>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</si>
  <si>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</si>
  <si>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</si>
  <si>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</si>
  <si>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</si>
  <si>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</si>
  <si>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</si>
  <si>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</si>
  <si>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</si>
  <si>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</si>
  <si>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</si>
  <si>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</si>
  <si>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</si>
  <si>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</si>
  <si>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</si>
  <si>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</si>
  <si>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</si>
  <si>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</si>
  <si>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</si>
  <si>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</si>
  <si>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</si>
  <si>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</si>
  <si>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</si>
  <si>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</si>
  <si>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</si>
  <si>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</si>
  <si>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</si>
  <si>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</si>
  <si>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</si>
  <si>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</si>
  <si>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</si>
  <si>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</si>
  <si>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</si>
  <si>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</si>
  <si>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</si>
  <si>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</si>
  <si>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</si>
  <si>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</si>
  <si>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</si>
  <si>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</si>
  <si>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</si>
  <si>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</si>
  <si>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</si>
  <si>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</si>
  <si>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</si>
  <si>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</si>
  <si>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</si>
  <si>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</si>
  <si>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</si>
  <si>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</si>
  <si>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</si>
  <si>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</si>
  <si>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</si>
  <si>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</si>
  <si>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</si>
  <si>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</si>
  <si>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</si>
  <si>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</si>
  <si>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</si>
  <si>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</si>
  <si>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</si>
  <si>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</si>
  <si>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</si>
  <si>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</si>
  <si>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</si>
  <si>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</si>
  <si>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</si>
  <si>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</si>
  <si>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</si>
  <si>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</si>
  <si>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</si>
  <si>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</si>
  <si>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</si>
  <si>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</si>
  <si>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</si>
  <si>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</si>
  <si>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</si>
  <si>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</si>
  <si>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</si>
  <si>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</si>
  <si>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</si>
  <si>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</si>
  <si>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</si>
  <si>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</si>
  <si>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</si>
  <si>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</si>
  <si>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</si>
  <si>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</si>
  <si>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</si>
  <si>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</si>
  <si>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</si>
  <si>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</si>
  <si>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</si>
  <si>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</si>
  <si>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</si>
  <si>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</si>
  <si>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</si>
  <si>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</si>
  <si>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</si>
  <si>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</si>
  <si>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</si>
  <si>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</si>
  <si>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</si>
  <si>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</si>
  <si>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</si>
  <si>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</si>
  <si>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</si>
  <si>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</si>
  <si>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</si>
  <si>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</si>
  <si>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</si>
  <si>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</si>
  <si>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</si>
  <si>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</si>
  <si>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</si>
  <si>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</si>
  <si>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</si>
  <si>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</si>
  <si>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</si>
  <si>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</si>
  <si>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</si>
  <si>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</si>
  <si>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</si>
  <si>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</si>
  <si>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</si>
  <si>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</si>
  <si>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</si>
  <si>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</si>
  <si>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</si>
  <si>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</si>
  <si>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</si>
  <si>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</si>
  <si>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</si>
  <si>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</si>
  <si>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</si>
  <si>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</si>
  <si>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</si>
  <si>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</si>
  <si>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</si>
  <si>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</si>
  <si>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</si>
  <si>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</si>
  <si>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</si>
  <si>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</si>
  <si>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</si>
  <si>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</si>
  <si>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</si>
  <si>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</si>
  <si>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</si>
  <si>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</si>
  <si>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</si>
  <si>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</si>
  <si>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</si>
  <si>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</si>
  <si>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</si>
  <si>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</si>
  <si>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</si>
  <si>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</si>
  <si>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</si>
  <si>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</si>
  <si>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</si>
  <si>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</si>
  <si>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</si>
  <si>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</si>
  <si>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</si>
  <si>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</si>
  <si>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</si>
  <si>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</si>
  <si>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</si>
  <si>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</si>
  <si>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</si>
  <si>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</si>
  <si>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</si>
  <si>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</si>
  <si>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</si>
  <si>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</si>
  <si>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</si>
  <si>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</si>
  <si>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</si>
  <si>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</si>
  <si>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</si>
  <si>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</si>
  <si>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</si>
  <si>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</si>
  <si>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</si>
  <si>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</si>
  <si>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</si>
  <si>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</si>
  <si>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</si>
  <si>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</si>
  <si>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</si>
  <si>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</si>
  <si>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</si>
  <si>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</si>
  <si>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</si>
  <si>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</si>
  <si>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</si>
  <si>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</si>
  <si>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</si>
  <si>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</si>
  <si>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</si>
  <si>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</si>
  <si>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</si>
  <si>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</si>
  <si>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</si>
  <si>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</si>
  <si>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</si>
  <si>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</si>
  <si>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</si>
  <si>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</si>
  <si>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</si>
  <si>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</si>
  <si>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</si>
  <si>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</si>
  <si>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</si>
  <si>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</si>
  <si>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</si>
  <si>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</si>
  <si>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</si>
  <si>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</si>
  <si>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</si>
  <si>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</si>
  <si>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</si>
  <si>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</si>
  <si>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</si>
  <si>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</si>
  <si>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</si>
  <si>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</si>
  <si>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</si>
  <si>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</si>
  <si>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</si>
  <si>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</si>
  <si>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</si>
  <si>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</si>
  <si>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</si>
  <si>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</si>
  <si>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</si>
  <si>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</si>
  <si>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</si>
  <si>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</si>
  <si>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</si>
  <si>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</si>
  <si>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</si>
  <si>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</si>
  <si>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</si>
  <si>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</si>
  <si>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</si>
  <si>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</si>
  <si>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</si>
  <si>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</si>
  <si>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</si>
  <si>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</si>
  <si>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</si>
  <si>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</si>
  <si>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</si>
  <si>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</si>
  <si>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</si>
  <si>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</si>
  <si>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</si>
  <si>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</si>
  <si>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</si>
  <si>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</si>
  <si>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</si>
  <si>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</si>
  <si>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</si>
  <si>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</si>
  <si>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</si>
  <si>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</si>
  <si>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</si>
  <si>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</si>
  <si>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</si>
  <si>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</si>
  <si>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</si>
  <si>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</si>
  <si>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</si>
  <si>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</si>
  <si>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</si>
  <si>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</si>
  <si>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</si>
  <si>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</si>
  <si>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</si>
  <si>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</si>
  <si>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</si>
  <si>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</si>
  <si>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</si>
  <si>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</si>
  <si>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</si>
  <si>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</si>
  <si>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</si>
  <si>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</si>
  <si>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</si>
  <si>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</si>
  <si>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</si>
  <si>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</si>
  <si>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</si>
  <si>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</si>
  <si>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</si>
  <si>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</si>
  <si>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</si>
  <si>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</si>
  <si>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</si>
  <si>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</si>
  <si>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</si>
  <si>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</si>
  <si>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</si>
  <si>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</si>
  <si>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</si>
  <si>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</si>
  <si>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</si>
  <si>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</si>
  <si>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</si>
  <si>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</si>
  <si>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</si>
  <si>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</si>
  <si>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</si>
  <si>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</si>
  <si>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</si>
  <si>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</si>
  <si>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</si>
  <si>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</si>
  <si>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</si>
  <si>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</si>
  <si>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</si>
  <si>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</si>
  <si>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</si>
  <si>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</si>
  <si>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</si>
  <si>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</si>
  <si>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</si>
  <si>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</si>
  <si>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</si>
  <si>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</si>
  <si>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</si>
  <si>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</si>
  <si>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</si>
  <si>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</si>
  <si>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</si>
  <si>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</si>
  <si>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</si>
  <si>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</si>
  <si>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</si>
  <si>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</si>
  <si>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</si>
  <si>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</si>
  <si>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</si>
  <si>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</si>
  <si>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</si>
  <si>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</si>
  <si>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</si>
  <si>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</si>
  <si>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</si>
  <si>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</si>
  <si>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</si>
  <si>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</si>
  <si>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</si>
  <si>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</si>
  <si>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</si>
  <si>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</si>
  <si>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</si>
  <si>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</si>
  <si>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</si>
  <si>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</si>
  <si>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</si>
  <si>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</si>
  <si>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</si>
  <si>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</si>
  <si>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</si>
  <si>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</si>
  <si>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</si>
  <si>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</si>
  <si>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</si>
  <si>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</si>
  <si>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</si>
  <si>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</si>
  <si>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</si>
  <si>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</si>
  <si>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</si>
  <si>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</si>
  <si>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</si>
  <si>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</si>
  <si>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</si>
  <si>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</si>
  <si>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</si>
  <si>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</si>
  <si>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</si>
  <si>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</si>
  <si>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</si>
  <si>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</si>
  <si>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</si>
  <si>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</si>
  <si>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</si>
  <si>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</si>
  <si>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</si>
  <si>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</si>
  <si>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</si>
  <si>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</si>
  <si>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</si>
  <si>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</si>
  <si>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</si>
  <si>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</si>
  <si>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</si>
  <si>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</si>
  <si>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</si>
  <si>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</si>
  <si>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</si>
  <si>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</si>
  <si>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</si>
  <si>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</si>
  <si>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</si>
  <si>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</si>
  <si>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</si>
  <si>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</si>
  <si>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</si>
  <si>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</si>
  <si>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</si>
  <si>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</si>
  <si>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</si>
  <si>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</si>
  <si>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</si>
  <si>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</si>
  <si>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</si>
  <si>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</si>
  <si>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</si>
  <si>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</si>
  <si>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</si>
  <si>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</si>
  <si>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</si>
  <si>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</si>
  <si>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</si>
  <si>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</si>
  <si>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</si>
  <si>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</si>
  <si>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</si>
  <si>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</si>
  <si>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</si>
  <si>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</si>
  <si>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</si>
  <si>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</si>
  <si>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</si>
  <si>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</si>
  <si>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</si>
  <si>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</si>
  <si>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</si>
  <si>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</si>
  <si>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</si>
  <si>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</si>
  <si>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</si>
  <si>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</si>
  <si>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</si>
  <si>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</si>
  <si>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</si>
  <si>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</si>
  <si>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</si>
  <si>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</si>
  <si>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</si>
  <si>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</si>
  <si>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</si>
  <si>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</si>
  <si>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</si>
  <si>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</si>
  <si>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</si>
  <si>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</si>
  <si>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</si>
  <si>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</si>
  <si>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</si>
  <si>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</si>
  <si>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</si>
  <si>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</si>
  <si>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</si>
  <si>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</si>
  <si>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</si>
  <si>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</si>
  <si>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</si>
  <si>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</si>
  <si>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</si>
  <si>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</si>
  <si>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</si>
  <si>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</si>
  <si>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</si>
  <si>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</si>
  <si>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</si>
  <si>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</si>
  <si>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</si>
  <si>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</si>
  <si>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</si>
  <si>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</si>
  <si>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</si>
  <si>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</si>
  <si>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</si>
  <si>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</si>
  <si>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</si>
  <si>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</si>
  <si>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</si>
  <si>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</si>
  <si>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</si>
  <si>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</si>
  <si>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</si>
  <si>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</si>
  <si>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</si>
  <si>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</si>
  <si>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</si>
  <si>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</si>
  <si>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</si>
  <si>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</si>
  <si>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</si>
  <si>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</si>
  <si>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</si>
  <si>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</si>
  <si>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</si>
  <si>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</si>
  <si>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</si>
  <si>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</si>
  <si>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</si>
  <si>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</si>
  <si>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</si>
  <si>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</si>
  <si>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</si>
  <si>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</si>
  <si>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</si>
  <si>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</si>
  <si>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</si>
  <si>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</si>
  <si>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</si>
  <si>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</si>
  <si>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</si>
  <si>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</si>
  <si>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</si>
  <si>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</si>
  <si>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</si>
  <si>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</si>
  <si>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</si>
  <si>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</si>
  <si>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</si>
  <si>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</si>
  <si>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</si>
  <si>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</si>
  <si>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</si>
  <si>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</si>
  <si>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</si>
  <si>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</si>
  <si>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</si>
  <si>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</si>
  <si>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</si>
  <si>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</si>
  <si>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</si>
  <si>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</si>
  <si>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</si>
  <si>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</si>
  <si>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</si>
  <si>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</si>
  <si>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</si>
  <si>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</si>
  <si>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</si>
  <si>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</si>
  <si>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</si>
  <si>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</si>
  <si>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</si>
  <si>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</si>
  <si>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</si>
  <si>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</si>
  <si>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</si>
  <si>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</si>
  <si>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</si>
  <si>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</si>
  <si>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</si>
  <si>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</si>
  <si>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</si>
  <si>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</si>
  <si>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</si>
  <si>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</si>
  <si>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</si>
  <si>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</si>
  <si>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</si>
  <si>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</si>
  <si>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</si>
  <si>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</si>
  <si>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</si>
  <si>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</si>
  <si>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</si>
  <si>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</si>
  <si>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</si>
  <si>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</si>
  <si>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</si>
  <si>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</si>
  <si>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</si>
  <si>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</si>
  <si>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</si>
  <si>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</si>
  <si>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</si>
  <si>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</si>
  <si>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</si>
  <si>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</si>
  <si>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</si>
  <si>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</si>
  <si>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</si>
  <si>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</si>
  <si>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</si>
  <si>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</si>
  <si>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</si>
  <si>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</si>
  <si>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</si>
  <si>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</si>
  <si>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</si>
  <si>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</si>
  <si>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</si>
  <si>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</si>
  <si>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</si>
  <si>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</si>
  <si>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</si>
  <si>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</si>
  <si>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</si>
  <si>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</si>
  <si>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</si>
  <si>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</si>
  <si>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</si>
  <si>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</si>
  <si>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</si>
  <si>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</si>
  <si>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</si>
  <si>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</si>
  <si>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</si>
  <si>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</si>
  <si>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</si>
  <si>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</si>
  <si>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</si>
  <si>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</si>
  <si>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</si>
  <si>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</si>
  <si>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</si>
  <si>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</si>
  <si>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</si>
  <si>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</si>
  <si>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</si>
  <si>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</si>
  <si>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</si>
  <si>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</si>
  <si>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</si>
  <si>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</si>
  <si>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</si>
  <si>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</si>
  <si>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</si>
  <si>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</si>
  <si>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</si>
  <si>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</si>
  <si>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</si>
  <si>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</si>
  <si>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</si>
  <si>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</si>
  <si>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</si>
  <si>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</si>
  <si>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</si>
  <si>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</si>
  <si>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</si>
  <si>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</si>
  <si>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</si>
  <si>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</si>
  <si>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</si>
  <si>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</si>
  <si>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</si>
  <si>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</si>
  <si>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</si>
  <si>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</si>
  <si>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</si>
  <si>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</si>
  <si>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</si>
  <si>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</si>
  <si>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</si>
  <si>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</si>
  <si>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</si>
  <si>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</si>
  <si>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</si>
  <si>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</si>
  <si>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</si>
  <si>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</si>
  <si>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</si>
  <si>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</si>
  <si>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</si>
  <si>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</si>
  <si>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</si>
  <si>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</si>
  <si>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</si>
  <si>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</si>
  <si>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</si>
  <si>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</si>
  <si>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</si>
  <si>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</si>
  <si>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</si>
  <si>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</si>
  <si>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</si>
  <si>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</si>
  <si>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</si>
  <si>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</si>
  <si>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</si>
  <si>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</si>
  <si>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</si>
  <si>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</si>
  <si>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</si>
  <si>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</si>
  <si>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</si>
  <si>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</si>
  <si>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</si>
  <si>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</si>
  <si>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</si>
  <si>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</si>
  <si>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</si>
  <si>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</si>
  <si>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</si>
  <si>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</si>
  <si>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</si>
  <si>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</si>
  <si>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</si>
  <si>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</si>
  <si>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</si>
  <si>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</si>
  <si>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</si>
  <si>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</si>
  <si>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</si>
  <si>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</si>
  <si>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</si>
  <si>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</si>
  <si>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</si>
  <si>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</si>
  <si>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</si>
  <si>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</si>
  <si>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</si>
  <si>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</si>
  <si>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</si>
  <si>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</si>
  <si>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</si>
  <si>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</si>
  <si>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</si>
  <si>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</si>
  <si>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</si>
  <si>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</si>
  <si>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</si>
  <si>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</si>
  <si>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</si>
  <si>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</si>
  <si>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</si>
  <si>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</si>
  <si>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</si>
  <si>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</si>
  <si>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</si>
  <si>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</si>
  <si>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</si>
  <si>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</si>
  <si>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</si>
  <si>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</si>
  <si>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</si>
  <si>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</si>
  <si>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</si>
  <si>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</si>
  <si>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</si>
  <si>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</si>
  <si>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</si>
  <si>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</si>
  <si>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</si>
  <si>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</si>
  <si>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</si>
  <si>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</si>
  <si>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</si>
  <si>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</si>
  <si>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</si>
  <si>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</si>
  <si>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</si>
  <si>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</si>
  <si>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</si>
  <si>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</si>
  <si>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</si>
  <si>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</si>
  <si>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</si>
  <si>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</si>
  <si>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</si>
  <si>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</si>
  <si>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</si>
  <si>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</si>
  <si>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</si>
  <si>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</si>
  <si>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</si>
  <si>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</si>
  <si>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</si>
  <si>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</si>
  <si>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</si>
  <si>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</si>
  <si>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</si>
  <si>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</si>
  <si>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</si>
  <si>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</si>
  <si>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</si>
  <si>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</si>
  <si>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</si>
  <si>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</si>
  <si>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</si>
  <si>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</si>
  <si>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</si>
  <si>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</si>
  <si>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</si>
  <si>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</si>
  <si>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</si>
  <si>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</si>
  <si>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</si>
  <si>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</si>
  <si>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</si>
  <si>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</si>
  <si>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</si>
  <si>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</si>
  <si>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</si>
  <si>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</si>
  <si>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</si>
  <si>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</si>
  <si>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</si>
  <si>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</si>
  <si>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</si>
  <si>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</si>
  <si>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</si>
  <si>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</si>
  <si>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</si>
  <si>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</si>
  <si>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</si>
  <si>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</si>
  <si>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</si>
  <si>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</si>
  <si>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</si>
  <si>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</si>
  <si>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</si>
  <si>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</si>
  <si>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</si>
  <si>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</si>
  <si>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</si>
  <si>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</si>
  <si>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</si>
  <si>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</si>
  <si>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</si>
  <si>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</si>
  <si>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</si>
  <si>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</si>
  <si>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</si>
  <si>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</si>
  <si>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</si>
  <si>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</si>
  <si>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</si>
  <si>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</si>
  <si>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</si>
  <si>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</si>
  <si>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</si>
  <si>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</si>
  <si>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</si>
  <si>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</si>
  <si>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</si>
  <si>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</si>
  <si>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</si>
  <si>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</si>
  <si>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</si>
  <si>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</si>
  <si>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</si>
  <si>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</si>
  <si>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</si>
  <si>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</si>
  <si>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</si>
  <si>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</si>
  <si>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</si>
  <si>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</si>
  <si>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</si>
  <si>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</si>
  <si>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</si>
  <si>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</si>
  <si>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</si>
  <si>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</si>
  <si>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</si>
  <si>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</si>
  <si>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</si>
  <si>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</si>
  <si>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</si>
  <si>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</si>
  <si>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</si>
  <si>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</si>
  <si>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</si>
  <si>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</si>
  <si>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</si>
  <si>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</si>
  <si>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</si>
  <si>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</si>
  <si>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</si>
  <si>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</si>
  <si>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</si>
  <si>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</si>
  <si>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</si>
  <si>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</si>
  <si>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</si>
  <si>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</si>
  <si>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</si>
  <si>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</si>
  <si>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</si>
  <si>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</si>
  <si>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</si>
  <si>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</si>
  <si>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</si>
  <si>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</si>
  <si>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</si>
  <si>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</si>
  <si>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</si>
  <si>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</si>
  <si>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</si>
  <si>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</si>
  <si>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</si>
  <si>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</si>
  <si>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</si>
  <si>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</si>
  <si>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</si>
  <si>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</si>
  <si>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</si>
  <si>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</si>
  <si>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</si>
  <si>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</si>
  <si>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</si>
  <si>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</si>
  <si>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</si>
  <si>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</si>
  <si>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</si>
  <si>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</si>
  <si>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</si>
  <si>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</si>
  <si>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</si>
  <si>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</si>
  <si>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</si>
  <si>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</si>
  <si>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</si>
  <si>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</si>
  <si>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</si>
  <si>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</si>
  <si>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</si>
  <si>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</si>
  <si>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</si>
  <si>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</si>
  <si>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</si>
  <si>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</si>
  <si>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</si>
  <si>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</si>
  <si>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</si>
  <si>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</si>
  <si>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</si>
  <si>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</si>
  <si>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</si>
  <si>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</si>
  <si>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</si>
  <si>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</si>
  <si>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</si>
  <si>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</si>
  <si>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</si>
  <si>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</si>
  <si>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</si>
  <si>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</si>
  <si>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</si>
  <si>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</si>
  <si>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</si>
  <si>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</si>
  <si>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</si>
  <si>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</si>
  <si>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</si>
  <si>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</si>
  <si>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</si>
  <si>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</si>
  <si>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</si>
  <si>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</si>
  <si>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</si>
  <si>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</si>
  <si>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</si>
  <si>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</si>
  <si>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</si>
  <si>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</si>
  <si>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</si>
  <si>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</si>
  <si>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</si>
  <si>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</si>
  <si>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</si>
  <si>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</si>
  <si>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</si>
  <si>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</si>
  <si>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</si>
  <si>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</si>
  <si>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</si>
  <si>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</si>
  <si>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</si>
  <si>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</si>
  <si>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</si>
  <si>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</si>
  <si>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</si>
  <si>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</si>
  <si>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</si>
  <si>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</si>
  <si>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</si>
  <si>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</si>
  <si>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</si>
  <si>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</si>
  <si>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</si>
  <si>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</si>
  <si>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</si>
  <si>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</si>
  <si>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</si>
  <si>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</si>
  <si>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</si>
  <si>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</si>
  <si>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</si>
  <si>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</si>
  <si>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</si>
  <si>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</si>
  <si>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</si>
  <si>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</si>
  <si>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</si>
  <si>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</si>
  <si>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</si>
  <si>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</si>
  <si>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</si>
  <si>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</si>
  <si>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</si>
  <si>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</si>
  <si>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</si>
  <si>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</si>
  <si>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</si>
  <si>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</si>
  <si>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</si>
  <si>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</si>
  <si>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</si>
  <si>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</si>
  <si>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</si>
  <si>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</si>
  <si>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</si>
  <si>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</si>
  <si>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</si>
  <si>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</si>
  <si>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</si>
  <si>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</si>
  <si>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</si>
  <si>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</si>
  <si>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</si>
  <si>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</si>
  <si>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</si>
  <si>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</si>
  <si>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</si>
  <si>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</si>
  <si>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</si>
  <si>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</si>
  <si>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</si>
  <si>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</si>
  <si>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</si>
  <si>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</si>
  <si>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</si>
  <si>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</si>
  <si>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</si>
  <si>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</si>
  <si>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</si>
  <si>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</si>
  <si>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</si>
  <si>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</si>
  <si>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</si>
  <si>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</si>
  <si>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</si>
  <si>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</si>
  <si>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</si>
  <si>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</si>
  <si>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</si>
  <si>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</si>
  <si>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</si>
  <si>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</si>
  <si>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</si>
  <si>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</si>
  <si>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</si>
  <si>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</si>
  <si>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</si>
  <si>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</si>
  <si>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</si>
  <si>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</si>
  <si>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</si>
  <si>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</si>
  <si>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</si>
  <si>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</si>
  <si>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</si>
  <si>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</si>
  <si>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</si>
  <si>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</si>
  <si>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</si>
  <si>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</si>
  <si>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</si>
  <si>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</si>
  <si>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</si>
  <si>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</si>
  <si>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</si>
  <si>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</si>
  <si>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</si>
  <si>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</si>
  <si>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</si>
  <si>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</si>
  <si>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</si>
  <si>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</si>
  <si>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</si>
  <si>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</si>
  <si>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</si>
  <si>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</si>
  <si>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</si>
  <si>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</si>
  <si>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</si>
  <si>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</si>
  <si>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</si>
  <si>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</si>
  <si>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</si>
  <si>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</si>
  <si>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</si>
  <si>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</si>
  <si>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</si>
  <si>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</si>
  <si>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</si>
  <si>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</si>
  <si>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</si>
  <si>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</si>
  <si>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</si>
  <si>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</si>
  <si>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</si>
  <si>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</si>
  <si>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</si>
  <si>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</si>
  <si>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</si>
  <si>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</si>
  <si>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</si>
  <si>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</si>
  <si>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</si>
  <si>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</si>
  <si>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</si>
  <si>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</si>
  <si>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</si>
  <si>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</si>
  <si>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</si>
  <si>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</si>
  <si>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</si>
  <si>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</si>
  <si>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</si>
  <si>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</si>
  <si>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</si>
  <si>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</si>
  <si>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</si>
  <si>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</si>
  <si>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</si>
  <si>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</si>
  <si>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</si>
  <si>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</si>
  <si>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</si>
  <si>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</si>
  <si>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</si>
  <si>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</si>
  <si>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</si>
  <si>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</si>
  <si>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</si>
  <si>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</si>
  <si>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</si>
  <si>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</si>
  <si>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</si>
  <si>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</si>
  <si>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</si>
  <si>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</si>
  <si>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</si>
  <si>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</si>
  <si>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</si>
  <si>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</si>
  <si>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</si>
  <si>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</si>
  <si>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</si>
  <si>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</si>
  <si>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</si>
  <si>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</si>
  <si>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</si>
  <si>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</si>
  <si>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</si>
  <si>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</si>
  <si>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</si>
  <si>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</si>
  <si>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</si>
  <si>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</si>
  <si>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</si>
  <si>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</si>
  <si>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</si>
  <si>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</si>
  <si>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</si>
  <si>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</si>
  <si>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</si>
  <si>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</si>
  <si>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</si>
  <si>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</si>
  <si>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</si>
  <si>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</si>
  <si>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</si>
  <si>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</si>
  <si>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</si>
  <si>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</si>
  <si>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</si>
  <si>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</si>
  <si>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</si>
  <si>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</si>
  <si>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</si>
  <si>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</si>
  <si>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</si>
  <si>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</si>
  <si>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</si>
  <si>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</si>
  <si>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</si>
  <si>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</si>
  <si>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</si>
  <si>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</si>
  <si>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</si>
  <si>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</si>
  <si>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</si>
  <si>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</si>
  <si>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</si>
  <si>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</si>
  <si>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</si>
  <si>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</si>
  <si>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</si>
  <si>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</si>
  <si>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</si>
  <si>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</si>
  <si>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</si>
  <si>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</si>
  <si>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</si>
  <si>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</si>
  <si>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</si>
  <si>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</si>
  <si>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</si>
  <si>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</si>
  <si>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</si>
  <si>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</si>
  <si>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</si>
  <si>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</si>
  <si>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</si>
  <si>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</si>
  <si>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</si>
  <si>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</si>
  <si>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</si>
  <si>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</si>
  <si>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</si>
  <si>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</si>
  <si>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</si>
  <si>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</si>
  <si>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</si>
  <si>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</si>
  <si>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</si>
  <si>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</si>
  <si>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</si>
  <si>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</si>
  <si>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</si>
  <si>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</si>
  <si>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</si>
  <si>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</si>
  <si>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</si>
  <si>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</si>
  <si>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</si>
  <si>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</si>
  <si>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</si>
  <si>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</si>
  <si>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</si>
  <si>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</si>
  <si>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</si>
  <si>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</si>
  <si>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</si>
  <si>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</si>
  <si>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</si>
  <si>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</si>
  <si>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</si>
  <si>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</si>
  <si>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</si>
  <si>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</si>
  <si>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</si>
  <si>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</si>
  <si>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</si>
  <si>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</si>
  <si>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</si>
  <si>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</si>
  <si>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</si>
  <si>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</si>
  <si>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</si>
  <si>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</si>
  <si>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</si>
  <si>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</si>
  <si>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</si>
  <si>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</si>
  <si>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</si>
  <si>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</si>
  <si>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</si>
  <si>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</si>
  <si>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</si>
  <si>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</si>
  <si>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</si>
  <si>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</si>
  <si>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</si>
  <si>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</si>
  <si>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</si>
  <si>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</si>
  <si>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</si>
  <si>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</si>
  <si>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</si>
  <si>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</si>
  <si>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</si>
  <si>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</si>
  <si>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</si>
  <si>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</si>
  <si>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</si>
  <si>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</si>
  <si>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</si>
  <si>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</si>
  <si>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</si>
  <si>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</si>
  <si>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</si>
  <si>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</si>
  <si>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</si>
  <si>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</si>
  <si>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</si>
  <si>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</si>
  <si>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</si>
  <si>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</si>
  <si>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</si>
  <si>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</si>
  <si>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</si>
  <si>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</si>
  <si>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</si>
  <si>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</si>
  <si>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</si>
  <si>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</si>
  <si>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</si>
  <si>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</si>
  <si>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</si>
  <si>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</si>
  <si>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</si>
  <si>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</si>
  <si>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</si>
  <si>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</si>
  <si>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</si>
  <si>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</si>
  <si>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</si>
  <si>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</si>
  <si>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</si>
  <si>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</si>
  <si>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</si>
  <si>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</si>
  <si>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</si>
  <si>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</si>
  <si>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</si>
  <si>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</si>
  <si>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</si>
  <si>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</si>
  <si>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</si>
  <si>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</si>
  <si>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</si>
  <si>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</si>
  <si>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</si>
  <si>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</si>
  <si>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</si>
  <si>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</si>
  <si>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</si>
  <si>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</si>
  <si>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</si>
  <si>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</si>
  <si>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</si>
  <si>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</si>
  <si>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</si>
  <si>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</si>
  <si>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</si>
  <si>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</si>
  <si>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</si>
  <si>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</si>
  <si>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</si>
  <si>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</si>
  <si>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</si>
  <si>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</si>
  <si>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</si>
  <si>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</si>
  <si>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</si>
  <si>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</si>
  <si>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</si>
  <si>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</si>
  <si>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</si>
  <si>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</si>
  <si>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</si>
  <si>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</si>
  <si>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</si>
  <si>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</si>
  <si>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</si>
  <si>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</si>
  <si>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</si>
  <si>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</si>
  <si>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</si>
  <si>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</si>
  <si>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</si>
  <si>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</si>
  <si>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</si>
  <si>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</si>
  <si>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</si>
  <si>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</si>
  <si>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</si>
  <si>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</si>
  <si>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</si>
  <si>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</si>
  <si>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</si>
  <si>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</si>
  <si>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</si>
  <si>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</si>
  <si>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</si>
  <si>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</si>
  <si>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</si>
  <si>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</si>
  <si>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</si>
  <si>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</si>
  <si>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</si>
  <si>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</si>
  <si>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</si>
  <si>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</si>
  <si>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</si>
  <si>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</si>
  <si>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</si>
  <si>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</si>
  <si>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</si>
  <si>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</si>
  <si>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</si>
  <si>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</si>
  <si>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</si>
  <si>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</si>
  <si>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</si>
  <si>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</si>
  <si>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</si>
  <si>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</si>
  <si>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</si>
  <si>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</si>
  <si>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</si>
  <si>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</si>
  <si>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</si>
  <si>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</si>
  <si>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</si>
  <si>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</si>
  <si>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</si>
  <si>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</si>
  <si>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</si>
  <si>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</si>
  <si>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</si>
  <si>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</si>
  <si>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</si>
  <si>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</si>
  <si>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</si>
  <si>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</si>
  <si>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</si>
  <si>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</si>
  <si>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</si>
  <si>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</si>
  <si>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</si>
  <si>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</si>
  <si>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</si>
  <si>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</si>
  <si>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</si>
  <si>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</si>
  <si>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</si>
  <si>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</si>
  <si>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</si>
  <si>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</si>
  <si>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</si>
  <si>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</si>
  <si>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</si>
  <si>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</si>
  <si>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</si>
  <si>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</si>
  <si>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</si>
  <si>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</si>
  <si>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</si>
  <si>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</si>
  <si>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</si>
  <si>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</si>
  <si>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</si>
  <si>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</si>
  <si>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</si>
  <si>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</si>
  <si>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</si>
  <si>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</si>
  <si>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</si>
  <si>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</si>
  <si>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</si>
  <si>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</si>
  <si>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</si>
  <si>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</si>
  <si>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</si>
  <si>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</si>
  <si>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</si>
  <si>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</si>
  <si>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</si>
  <si>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</si>
  <si>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</si>
  <si>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</si>
  <si>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</si>
  <si>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</si>
  <si>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</si>
  <si>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</si>
  <si>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</si>
  <si>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</si>
  <si>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</si>
  <si>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</si>
  <si>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</si>
  <si>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</si>
  <si>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</si>
  <si>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</si>
  <si>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</si>
  <si>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</si>
  <si>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</si>
  <si>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</si>
  <si>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</si>
  <si>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</si>
  <si>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</si>
  <si>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</si>
  <si>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</si>
  <si>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</si>
  <si>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</si>
  <si>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</si>
  <si>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</si>
  <si>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</si>
  <si>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</si>
  <si>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</si>
  <si>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</si>
  <si>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</si>
  <si>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</si>
  <si>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</si>
  <si>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</si>
  <si>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</si>
  <si>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</si>
  <si>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</si>
  <si>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</si>
  <si>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</si>
  <si>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</si>
  <si>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</si>
  <si>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</si>
  <si>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</si>
  <si>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</si>
  <si>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</si>
  <si>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</si>
  <si>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</si>
  <si>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</si>
  <si>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</si>
  <si>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</si>
  <si>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</si>
  <si>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</si>
  <si>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</si>
  <si>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</si>
  <si>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</si>
  <si>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</si>
  <si>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</si>
  <si>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</si>
  <si>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</si>
  <si>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</si>
  <si>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</si>
  <si>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</si>
  <si>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</si>
  <si>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</si>
  <si>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</si>
  <si>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</si>
  <si>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</si>
  <si>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</si>
  <si>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</si>
  <si>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</si>
  <si>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</si>
  <si>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</si>
  <si>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</si>
  <si>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</si>
  <si>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</si>
  <si>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</si>
  <si>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</si>
  <si>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</si>
  <si>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</si>
  <si>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</si>
  <si>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</si>
  <si>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</si>
  <si>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</si>
  <si>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</si>
  <si>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</si>
  <si>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</si>
  <si>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</si>
  <si>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</si>
  <si>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</si>
  <si>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</si>
  <si>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</si>
  <si>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</si>
  <si>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</si>
  <si>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</si>
  <si>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</si>
  <si>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</si>
  <si>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</si>
  <si>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</si>
  <si>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</si>
  <si>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</si>
  <si>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</si>
  <si>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</si>
  <si>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</si>
  <si>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</si>
  <si>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</si>
  <si>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</si>
  <si>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</si>
  <si>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</si>
  <si>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</si>
  <si>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</si>
  <si>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</si>
  <si>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</si>
  <si>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</si>
  <si>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</si>
  <si>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</si>
  <si>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</si>
  <si>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</si>
  <si>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</si>
  <si>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</si>
  <si>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</si>
  <si>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</si>
  <si>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</si>
  <si>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</si>
  <si>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</si>
  <si>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</si>
  <si>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</si>
  <si>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</si>
  <si>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</si>
  <si>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</si>
  <si>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</si>
  <si>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</si>
  <si>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</si>
  <si>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</si>
  <si>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</si>
  <si>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</si>
  <si>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</si>
  <si>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</si>
  <si>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</si>
  <si>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</si>
  <si>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</si>
  <si>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</si>
  <si>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</si>
  <si>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</si>
  <si>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</si>
  <si>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</si>
  <si>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</si>
  <si>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</si>
  <si>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</si>
  <si>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</si>
  <si>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</si>
  <si>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</si>
  <si>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</si>
  <si>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</si>
  <si>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</si>
  <si>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</si>
  <si>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</si>
  <si>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</si>
  <si>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</si>
  <si>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</si>
  <si>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</si>
  <si>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</si>
  <si>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</si>
  <si>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</si>
  <si>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</si>
  <si>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</si>
  <si>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</si>
  <si>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</si>
  <si>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</si>
  <si>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</si>
  <si>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</si>
  <si>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</si>
  <si>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</si>
  <si>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</si>
  <si>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</si>
  <si>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</si>
  <si>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</si>
  <si>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</si>
  <si>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</si>
  <si>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</si>
  <si>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</si>
  <si>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</si>
  <si>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</si>
  <si>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</si>
  <si>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</si>
  <si>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</si>
  <si>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</si>
  <si>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</si>
  <si>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</si>
  <si>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</si>
  <si>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</si>
  <si>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</si>
  <si>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</si>
  <si>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</si>
  <si>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</si>
  <si>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</si>
  <si>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</si>
  <si>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</si>
  <si>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</si>
  <si>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</si>
  <si>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</si>
  <si>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</si>
  <si>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</si>
  <si>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</si>
  <si>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</si>
  <si>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</si>
  <si>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</si>
  <si>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</si>
  <si>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</si>
  <si>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</si>
  <si>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</si>
  <si>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</si>
  <si>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</si>
  <si>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</si>
  <si>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</si>
  <si>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</si>
  <si>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</si>
  <si>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</si>
  <si>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</si>
  <si>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</si>
  <si>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</si>
  <si>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</si>
  <si>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</si>
  <si>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</si>
  <si>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</si>
  <si>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</si>
  <si>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</si>
  <si>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</si>
  <si>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</si>
  <si>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</si>
  <si>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</si>
  <si>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</si>
  <si>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</si>
  <si>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</si>
  <si>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</si>
  <si>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</si>
  <si>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</si>
  <si>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</si>
  <si>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</si>
  <si>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</si>
  <si>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</si>
  <si>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</si>
  <si>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</si>
  <si>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</si>
  <si>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</si>
  <si>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</si>
  <si>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</si>
  <si>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</si>
  <si>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</si>
  <si>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</si>
  <si>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</si>
  <si>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</si>
  <si>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</si>
  <si>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</si>
  <si>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</si>
  <si>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</si>
  <si>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</si>
  <si>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</si>
  <si>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</si>
  <si>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</si>
  <si>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</si>
  <si>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</si>
  <si>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</si>
  <si>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</si>
  <si>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</si>
  <si>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</si>
  <si>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</si>
  <si>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</si>
  <si>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</si>
  <si>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</si>
  <si>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</si>
  <si>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</si>
  <si>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</si>
  <si>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</si>
  <si>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</si>
  <si>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</si>
  <si>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</si>
  <si>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</si>
  <si>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</si>
  <si>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</si>
  <si>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</si>
  <si>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</si>
  <si>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</si>
  <si>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</si>
  <si>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</si>
  <si>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</si>
  <si>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</si>
  <si>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</si>
  <si>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</si>
  <si>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</si>
  <si>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</si>
  <si>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</si>
  <si>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</si>
  <si>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</si>
  <si>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</si>
  <si>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</si>
  <si>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</si>
  <si>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</si>
  <si>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</si>
  <si>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</si>
  <si>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</si>
  <si>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</si>
  <si>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</si>
  <si>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</si>
  <si>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</si>
  <si>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</si>
  <si>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</si>
  <si>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</si>
  <si>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</si>
  <si>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</si>
  <si>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</si>
  <si>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</si>
  <si>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</si>
  <si>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</si>
  <si>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</si>
  <si>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</si>
  <si>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</si>
  <si>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</si>
  <si>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</si>
  <si>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</si>
  <si>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</si>
  <si>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</si>
  <si>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</si>
  <si>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</si>
  <si>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</si>
  <si>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</si>
  <si>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</si>
  <si>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</si>
  <si>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</si>
  <si>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</si>
  <si>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</si>
  <si>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</si>
  <si>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</si>
  <si>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</si>
  <si>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</si>
  <si>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</si>
  <si>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</si>
  <si>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</si>
  <si>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</si>
  <si>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</si>
  <si>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</si>
  <si>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</si>
  <si>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</si>
  <si>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</si>
  <si>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</si>
  <si>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</si>
  <si>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</si>
  <si>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</si>
  <si>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</si>
  <si>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</si>
  <si>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</si>
  <si>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</si>
  <si>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</si>
  <si>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</si>
  <si>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</si>
  <si>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</si>
  <si>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</si>
  <si>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</si>
  <si>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</si>
  <si>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</si>
  <si>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</si>
  <si>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</si>
  <si>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</si>
  <si>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</si>
  <si>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</si>
  <si>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</si>
  <si>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</si>
  <si>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</si>
  <si>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</si>
  <si>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</si>
  <si>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</si>
  <si>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</si>
  <si>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</si>
  <si>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</si>
  <si>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</si>
  <si>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</si>
  <si>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</si>
  <si>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</si>
  <si>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</si>
  <si>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</si>
  <si>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</si>
  <si>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</si>
  <si>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</si>
  <si>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</si>
  <si>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</si>
  <si>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</si>
  <si>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</si>
  <si>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</si>
  <si>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</si>
  <si>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</si>
  <si>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</si>
  <si>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</si>
  <si>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</si>
  <si>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</si>
  <si>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</si>
  <si>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</si>
  <si>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</si>
  <si>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</si>
  <si>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</si>
  <si>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</si>
  <si>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</si>
  <si>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</si>
  <si>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</si>
  <si>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</si>
  <si>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</si>
  <si>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</si>
  <si>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</si>
  <si>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</si>
  <si>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</si>
  <si>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</si>
  <si>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</si>
  <si>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</si>
  <si>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</si>
  <si>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</si>
  <si>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</si>
  <si>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</si>
  <si>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</si>
  <si>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</si>
  <si>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</si>
  <si>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</si>
  <si>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</si>
  <si>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</si>
  <si>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</si>
  <si>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</si>
  <si>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</si>
  <si>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</si>
  <si>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</si>
  <si>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</si>
  <si>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</si>
  <si>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</si>
  <si>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</si>
  <si>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</si>
  <si>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</si>
  <si>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</si>
  <si>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</si>
  <si>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</si>
  <si>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</si>
  <si>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</si>
  <si>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</si>
  <si>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</si>
  <si>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</si>
  <si>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</si>
  <si>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</si>
  <si>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</si>
  <si>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</si>
  <si>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</si>
  <si>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</si>
  <si>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</si>
  <si>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</si>
  <si>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</si>
  <si>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</si>
  <si>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</si>
  <si>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</si>
  <si>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</si>
  <si>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</si>
  <si>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</si>
  <si>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</si>
  <si>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</si>
  <si>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</si>
  <si>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</si>
  <si>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</si>
  <si>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</si>
  <si>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</si>
  <si>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</si>
  <si>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</si>
  <si>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</si>
  <si>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</si>
  <si>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</si>
  <si>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</si>
  <si>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</si>
  <si>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</si>
  <si>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</si>
  <si>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</si>
  <si>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</si>
  <si>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</si>
  <si>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</si>
  <si>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</si>
  <si>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</si>
  <si>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</si>
  <si>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</si>
  <si>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</si>
  <si>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</si>
  <si>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</si>
  <si>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</si>
  <si>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</si>
  <si>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</si>
  <si>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</si>
  <si>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</si>
  <si>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</si>
  <si>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</si>
  <si>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</si>
  <si>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</si>
  <si>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</si>
  <si>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</si>
  <si>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</si>
  <si>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</si>
  <si>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</si>
  <si>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</si>
  <si>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</si>
  <si>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</si>
  <si>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</si>
  <si>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</si>
  <si>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</si>
  <si>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</si>
  <si>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</si>
  <si>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</si>
  <si>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</si>
  <si>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</si>
  <si>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</si>
  <si>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</si>
  <si>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</si>
  <si>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</si>
  <si>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</si>
  <si>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</si>
  <si>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</si>
  <si>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</si>
  <si>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</si>
  <si>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</si>
  <si>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</si>
  <si>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</si>
  <si>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</si>
  <si>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</si>
  <si>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</si>
  <si>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</si>
  <si>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</si>
  <si>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</si>
  <si>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</si>
  <si>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</si>
  <si>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</si>
  <si>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</si>
  <si>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</si>
  <si>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</si>
  <si>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</si>
  <si>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</si>
  <si>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</si>
  <si>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</si>
  <si>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</si>
  <si>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</si>
  <si>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</si>
  <si>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</si>
  <si>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</si>
  <si>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</si>
  <si>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</si>
  <si>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</si>
  <si>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</si>
  <si>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</si>
  <si>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</si>
  <si>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</si>
  <si>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</si>
  <si>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</si>
  <si>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</si>
  <si>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</si>
  <si>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</si>
  <si>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</si>
  <si>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</si>
  <si>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</si>
  <si>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</si>
  <si>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</si>
  <si>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</si>
  <si>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</si>
  <si>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</si>
  <si>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</si>
  <si>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</si>
  <si>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</si>
  <si>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</si>
  <si>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</si>
  <si>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</si>
  <si>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</si>
  <si>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</si>
  <si>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</si>
  <si>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</si>
  <si>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</si>
  <si>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</si>
  <si>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</si>
  <si>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</si>
  <si>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</si>
  <si>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</si>
  <si>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</si>
  <si>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</si>
  <si>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</si>
  <si>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</si>
  <si>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</si>
  <si>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</si>
  <si>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</si>
  <si>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</si>
  <si>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</si>
  <si>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</si>
  <si>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</si>
  <si>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</si>
  <si>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</si>
  <si>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</si>
  <si>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</si>
  <si>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</si>
  <si>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</si>
  <si>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</si>
  <si>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</si>
  <si>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</si>
  <si>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</si>
  <si>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</si>
  <si>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</si>
  <si>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</si>
  <si>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</si>
  <si>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</si>
  <si>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</si>
  <si>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</si>
  <si>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</si>
  <si>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</si>
  <si>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</si>
  <si>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</si>
  <si>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</si>
  <si>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</si>
  <si>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</si>
  <si>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</si>
  <si>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</si>
  <si>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</si>
  <si>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</si>
  <si>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</si>
  <si>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</si>
  <si>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</si>
  <si>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</si>
  <si>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</si>
  <si>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</si>
  <si>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</si>
  <si>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</si>
  <si>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</si>
  <si>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</si>
  <si>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</si>
  <si>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</si>
  <si>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</si>
  <si>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</si>
  <si>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</si>
  <si>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</si>
  <si>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</si>
  <si>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</si>
  <si>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</si>
  <si>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</si>
  <si>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</si>
  <si>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</si>
  <si>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</si>
  <si>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</si>
  <si>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</si>
  <si>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</si>
  <si>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</si>
  <si>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</si>
  <si>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</si>
  <si>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</si>
  <si>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</si>
  <si>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</si>
  <si>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</si>
  <si>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</si>
  <si>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</si>
  <si>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</si>
  <si>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</si>
  <si>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</si>
  <si>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</si>
  <si>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</si>
  <si>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</si>
  <si>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</si>
  <si>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</si>
  <si>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</si>
  <si>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</si>
  <si>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</si>
  <si>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</si>
  <si>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</si>
  <si>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</si>
  <si>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</si>
  <si>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</si>
  <si>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</si>
  <si>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</si>
  <si>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</si>
  <si>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</si>
  <si>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</si>
  <si>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</si>
  <si>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</si>
  <si>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</si>
  <si>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</si>
  <si>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</si>
  <si>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</si>
  <si>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</si>
  <si>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</si>
  <si>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</si>
  <si>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</si>
  <si>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</si>
  <si>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</si>
  <si>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</si>
  <si>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</si>
  <si>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</si>
  <si>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</si>
  <si>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</si>
  <si>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</si>
  <si>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</si>
  <si>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</si>
  <si>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</si>
  <si>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</si>
  <si>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</si>
  <si>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</si>
  <si>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</si>
  <si>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</si>
  <si>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</si>
  <si>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</si>
  <si>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</si>
  <si>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</si>
  <si>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</si>
  <si>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</si>
  <si>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</si>
  <si>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</si>
  <si>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</si>
  <si>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</si>
  <si>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</si>
  <si>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</si>
  <si>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</si>
  <si>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</si>
  <si>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</si>
  <si>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</si>
  <si>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</si>
  <si>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</si>
  <si>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</si>
  <si>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</si>
  <si>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</si>
  <si>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</si>
  <si>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</si>
  <si>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</si>
  <si>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</si>
  <si>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</si>
  <si>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</si>
  <si>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</si>
  <si>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</si>
  <si>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</si>
  <si>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</si>
  <si>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</si>
  <si>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</si>
  <si>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</si>
  <si>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</si>
  <si>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</si>
  <si>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</si>
  <si>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</si>
  <si>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</si>
  <si>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</si>
  <si>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</si>
  <si>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</si>
  <si>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</si>
  <si>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</si>
  <si>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</si>
  <si>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</si>
  <si>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</si>
  <si>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</si>
  <si>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</si>
  <si>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</si>
  <si>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</si>
  <si>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</si>
  <si>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</si>
  <si>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</si>
  <si>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</si>
  <si>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</si>
  <si>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</si>
  <si>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</si>
  <si>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</si>
  <si>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</si>
  <si>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</si>
  <si>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</si>
  <si>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</si>
  <si>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</si>
  <si>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</si>
  <si>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</si>
  <si>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</si>
  <si>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</si>
  <si>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</si>
  <si>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</si>
  <si>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</si>
  <si>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</si>
  <si>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</si>
  <si>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</si>
  <si>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</si>
  <si>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</si>
  <si>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</si>
  <si>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</si>
  <si>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</si>
  <si>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</si>
  <si>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</si>
  <si>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</si>
  <si>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</si>
  <si>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</si>
  <si>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</si>
  <si>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</si>
  <si>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</si>
  <si>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</si>
  <si>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</si>
  <si>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</si>
  <si>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</si>
  <si>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</si>
  <si>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</si>
  <si>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</si>
  <si>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</si>
  <si>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</si>
  <si>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</si>
  <si>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</si>
  <si>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</si>
  <si>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</si>
  <si>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</si>
  <si>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</si>
  <si>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</si>
  <si>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</si>
  <si>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</si>
  <si>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</si>
  <si>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</si>
  <si>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</si>
  <si>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</si>
  <si>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</si>
  <si>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</si>
  <si>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</si>
  <si>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</si>
  <si>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</si>
  <si>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</si>
  <si>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</si>
  <si>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</si>
  <si>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</si>
  <si>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</si>
  <si>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</si>
  <si>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</si>
  <si>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</si>
  <si>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</si>
  <si>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</si>
  <si>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</si>
  <si>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</si>
  <si>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</si>
  <si>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</si>
  <si>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</si>
  <si>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</si>
  <si>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</si>
  <si>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</si>
  <si>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</si>
  <si>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</si>
  <si>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</si>
  <si>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</si>
  <si>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</si>
  <si>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</si>
  <si>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</si>
  <si>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</si>
  <si>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</si>
  <si>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</si>
  <si>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</si>
  <si>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</si>
  <si>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</si>
  <si>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</si>
  <si>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</si>
  <si>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</si>
  <si>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</si>
  <si>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</si>
  <si>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</si>
  <si>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</si>
  <si>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</si>
  <si>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</si>
  <si>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</si>
  <si>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</si>
  <si>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</si>
  <si>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</si>
  <si>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</si>
  <si>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</si>
  <si>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</si>
  <si>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</si>
  <si>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</si>
  <si>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</si>
  <si>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</si>
  <si>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</si>
  <si>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</si>
  <si>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</si>
  <si>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</si>
  <si>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</si>
  <si>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</si>
  <si>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</si>
  <si>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</si>
  <si>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</si>
  <si>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</si>
  <si>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</si>
  <si>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</si>
  <si>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</si>
  <si>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</si>
  <si>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</si>
  <si>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</si>
  <si>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</si>
  <si>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</si>
  <si>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</si>
  <si>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</si>
  <si>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</si>
  <si>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</si>
  <si>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</si>
  <si>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</si>
  <si>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</si>
  <si>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</si>
  <si>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</si>
  <si>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</si>
  <si>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</si>
  <si>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</si>
  <si>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</si>
  <si>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</si>
  <si>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</si>
  <si>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</si>
  <si>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</si>
  <si>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</si>
  <si>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</si>
  <si>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</si>
  <si>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</si>
  <si>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</si>
  <si>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</si>
  <si>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</si>
  <si>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</si>
  <si>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</si>
  <si>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</si>
  <si>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</si>
  <si>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</si>
  <si>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</si>
  <si>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</si>
  <si>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</si>
  <si>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</si>
  <si>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</si>
  <si>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</si>
  <si>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</si>
  <si>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</si>
  <si>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</si>
  <si>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</si>
  <si>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</si>
  <si>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</si>
  <si>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</si>
  <si>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</si>
  <si>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</si>
  <si>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</si>
  <si>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</si>
  <si>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</si>
  <si>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</si>
  <si>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</si>
  <si>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</si>
  <si>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</si>
  <si>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</si>
  <si>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</si>
  <si>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</si>
  <si>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</si>
  <si>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</si>
  <si>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</si>
  <si>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</si>
  <si>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</si>
  <si>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</si>
  <si>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</si>
  <si>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</si>
  <si>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</si>
  <si>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</si>
  <si>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</si>
  <si>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</si>
  <si>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</si>
  <si>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</si>
  <si>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</si>
  <si>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</si>
  <si>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</si>
  <si>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</si>
  <si>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</si>
  <si>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</si>
  <si>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</si>
  <si>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</si>
  <si>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</si>
  <si>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</si>
  <si>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</si>
  <si>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</si>
  <si>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</si>
  <si>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</si>
  <si>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</si>
  <si>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</si>
  <si>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</si>
  <si>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</si>
  <si>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</si>
  <si>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</si>
  <si>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</si>
  <si>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</si>
  <si>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</si>
  <si>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</si>
  <si>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</si>
  <si>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</si>
  <si>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</si>
  <si>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</si>
  <si>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</si>
  <si>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</si>
  <si>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</si>
  <si>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</si>
  <si>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</si>
  <si>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</si>
  <si>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</si>
  <si>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</si>
  <si>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</si>
  <si>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</si>
  <si>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</si>
  <si>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</si>
  <si>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</si>
  <si>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</si>
  <si>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</si>
  <si>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</si>
  <si>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</si>
  <si>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</si>
  <si>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</si>
  <si>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</si>
  <si>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</si>
  <si>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</si>
  <si>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</si>
  <si>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</si>
  <si>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</si>
  <si>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</si>
  <si>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</si>
  <si>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</si>
  <si>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</si>
  <si>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</si>
  <si>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</si>
  <si>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</si>
  <si>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</si>
  <si>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</si>
  <si>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</si>
  <si>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</si>
  <si>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</si>
  <si>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</si>
  <si>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</si>
  <si>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</si>
  <si>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</si>
  <si>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</si>
  <si>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</si>
  <si>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</si>
  <si>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</si>
  <si>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</si>
  <si>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</si>
  <si>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</si>
  <si>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</si>
  <si>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</si>
  <si>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</si>
  <si>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</si>
  <si>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</si>
  <si>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</si>
  <si>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</si>
  <si>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</si>
  <si>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</si>
  <si>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</si>
  <si>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</si>
  <si>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</si>
  <si>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</si>
  <si>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</si>
  <si>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</si>
  <si>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</si>
  <si>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</si>
  <si>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</si>
  <si>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</si>
  <si>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</si>
  <si>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</si>
  <si>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</si>
  <si>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</si>
  <si>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</si>
  <si>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</si>
  <si>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</si>
  <si>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</si>
  <si>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</si>
  <si>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</si>
  <si>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</si>
  <si>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</si>
  <si>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</si>
  <si>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</si>
  <si>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</si>
  <si>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</si>
  <si>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</si>
  <si>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</si>
  <si>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</si>
  <si>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</si>
  <si>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</si>
  <si>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</si>
  <si>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</si>
  <si>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</si>
  <si>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</si>
  <si>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</si>
  <si>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</si>
  <si>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</si>
  <si>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</si>
  <si>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</si>
  <si>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</si>
  <si>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</si>
  <si>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</si>
  <si>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</si>
  <si>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</si>
  <si>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</si>
  <si>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</si>
  <si>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</si>
  <si>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</si>
  <si>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</si>
  <si>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</si>
  <si>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</si>
  <si>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</si>
  <si>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</si>
  <si>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</si>
  <si>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</si>
  <si>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</si>
  <si>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</si>
  <si>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</si>
  <si>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</si>
  <si>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</si>
  <si>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</si>
  <si>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</si>
  <si>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</si>
  <si>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</si>
  <si>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</si>
  <si>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</si>
  <si>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</si>
  <si>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</si>
  <si>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</si>
  <si>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CAQUETA</t>
  </si>
  <si>
    <t>NO</t>
  </si>
  <si>
    <t>LUZ MERCY MENDEZ RODRIGUEZ</t>
  </si>
  <si>
    <t>3174009157</t>
  </si>
  <si>
    <t>AVENIDA COLOMBIA 3-95-111 BARRIO ABAS TURBAY</t>
  </si>
  <si>
    <t>CARRERA 5 N0  15A-24 BARRIO DOCE DE OCTUBRE</t>
  </si>
  <si>
    <t>mariaeugenialedesma@hotmail.com</t>
  </si>
  <si>
    <t>236</t>
  </si>
  <si>
    <t>"ATENDER A LA PRIMERA INFANCIA EN EL MARCO DE LA ESTRATEGIA "DE CERO A SIEMPRE" , DE CONFORMIDAD CON LAS DIRECTRICES, LINEAMIENTOS Y PARAMETROS ESTABLECIDOS POR EL ICBF, ASI COMO REGULAR LAS RELACIONES ENTRE LAS PARTES DERIVADAS DE LA ENTREGA DE APORTES DEL ICBF A EL CONTRATISTA, PARA QUE ESTE ASUMA CON SU PERSONAL Y BAJO SU EXCLUSIVA RESPONSABUILIDAD DICHA ATENCION".</t>
  </si>
  <si>
    <t>040</t>
  </si>
  <si>
    <t>"ATENDER A LA PRIMERA INFANCIA EN EL MARCO DE LA ESTRATEGIA" DE CERO A SIEMPRE", DE CONFORMIDAD CON LA DIRECTRICES , LINEAMIENTOIS Y PARAMETROS ESTABLECIDOS POR EL ICBF, ASI COMO REGULAR LAS RELACIONES ENTRE LAS PARTES, DERIVADAS DE LA ENTREGA DE APORTES DEL ICBF A LA ENTIDAD ADMINISTRADORA DEL SERVICIO, PARA QUE ESTE ASUMA CON SU PERSONAL Y BAJO SU EXCLUSIVA RESPONSABILIDAD DICHA ATENCION,".</t>
  </si>
  <si>
    <t>LIQUIDADO</t>
  </si>
  <si>
    <t>064</t>
  </si>
  <si>
    <t>247</t>
  </si>
  <si>
    <t>"PRESTAR EL SERVICIO DE ATENCION, EDUCACION INICUIAL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POLITICA DE ESTADO PARA EL DESARROLLO INTEGRAL DE LA PRIMERA INFANCIA" DE CERO A SIEMPRE".</t>
  </si>
  <si>
    <t>281</t>
  </si>
  <si>
    <t>"PRESTAR EL SERVICIO DE ATENCION INTEGRAL A NIÑOS Y NIÑAS MENORES DE CINCO AÑOS, O HASTA SU INGRESO AL GRADO DE TRANSICION, CON EL FIN DE PROMOVER EL DESARROLLO INTEGRAL DE LA PRIMERA INFANCIA, DE CONFORMIDAD CON EL MANUAL OPERATIVO DE LA MODALIDA INSTITUCIONAL Y LAS DIRECTRICES ESTABLECIDAS POR EL ICBF EN EL MARCO DE LA POLITICA DE ESTADO PARA EL DESARRROLLO INTEGRAL DE LA PRIMERA INFANCIA " DE CERO A SIEMPRE", EN EL SERVICIO DE HOGARES INFANTILES.</t>
  </si>
  <si>
    <t>PUBLICO</t>
  </si>
  <si>
    <t>079</t>
  </si>
  <si>
    <t>PRESTAR LOS SERVICIOS DE EDUCACION INICIAL EN EL MARCO DE LA ATENCION INTEGRAL EN HOGAR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</si>
  <si>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</si>
  <si>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084</t>
  </si>
  <si>
    <t>PRESTAR EL SERVICIO HOGARES INFANTILES -HI-, DE CONFORMIDAD CON EL MANUAL OPERATIVO DE LA MODALIDAD INSTITUCIONAL Y LAS DIRECTRICES ESTABLECIDAS POR EL ICBF, EN ARMONIA CON LA POLÍTICA DE ESTADO PARA EL DESARROLLO INTEGRAL DE LA PRIMERA INFANCIA DE CERO A SIEMPRE</t>
  </si>
  <si>
    <t>2021-18-18000792020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</si>
</sst>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35" zoomScale="70" zoomScaleNormal="70" zoomScaleSheetLayoutView="40" zoomScalePageLayoutView="40" workbookViewId="0">
      <selection activeCell="H58" sqref="H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2676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891190197</v>
      </c>
      <c r="C20" s="5"/>
      <c r="D20" s="73"/>
      <c r="E20" s="5"/>
      <c r="F20" s="5"/>
      <c r="G20" s="5"/>
      <c r="H20" s="242"/>
      <c r="I20" s="147" t="s">
        <v>404</v>
      </c>
      <c r="J20" s="148" t="s">
        <v>411</v>
      </c>
      <c r="K20" s="149">
        <v>381857500</v>
      </c>
      <c r="L20" s="150">
        <v>44193</v>
      </c>
      <c r="M20" s="150">
        <v>44561</v>
      </c>
      <c r="N20" s="134">
        <f>+(M20-L20)/30</f>
        <v>12.266666666666667</v>
      </c>
      <c r="O20" s="137"/>
      <c r="U20" s="133"/>
      <c r="V20" s="105">
        <f ca="1">NOW()</f>
        <v>44193.75199733796</v>
      </c>
      <c r="W20" s="105">
        <f ca="1">NOW()</f>
        <v>44193.75199733796</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PADRES DE FAMILIA Y VECINOS DEL HOGAR INFANTIL DEL DONCELLO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2665</v>
      </c>
      <c r="C48" s="123" t="s">
        <v>2693</v>
      </c>
      <c r="D48" s="120" t="s">
        <v>2683</v>
      </c>
      <c r="E48" s="144">
        <v>41258</v>
      </c>
      <c r="F48" s="144">
        <v>42004</v>
      </c>
      <c r="G48" s="158">
        <f>IF(AND(E48&lt;&gt;"",F48&lt;&gt;""),((F48-E48)/30),"")</f>
        <v>24.866666666666667</v>
      </c>
      <c r="H48" s="121" t="s">
        <v>2684</v>
      </c>
      <c r="I48" s="113" t="s">
        <v>404</v>
      </c>
      <c r="J48" s="113" t="s">
        <v>411</v>
      </c>
      <c r="K48" s="116">
        <v>512977133</v>
      </c>
      <c r="L48" s="115" t="s">
        <v>1148</v>
      </c>
      <c r="M48" s="117">
        <v>1</v>
      </c>
      <c r="N48" s="123" t="s">
        <v>2687</v>
      </c>
      <c r="O48" s="123" t="s">
        <v>26</v>
      </c>
      <c r="P48" s="78"/>
    </row>
    <row r="49" spans="1:16" s="6" customFormat="1" ht="24.75" customHeight="1" x14ac:dyDescent="0.25">
      <c r="A49" s="142">
        <v>2</v>
      </c>
      <c r="B49" s="121" t="s">
        <v>2665</v>
      </c>
      <c r="C49" s="123" t="s">
        <v>2693</v>
      </c>
      <c r="D49" s="120" t="s">
        <v>2685</v>
      </c>
      <c r="E49" s="144">
        <v>42030</v>
      </c>
      <c r="F49" s="144">
        <v>42369</v>
      </c>
      <c r="G49" s="158">
        <f t="shared" ref="G49:G50" si="2">IF(AND(E49&lt;&gt;"",F49&lt;&gt;""),((F49-E49)/30),"")</f>
        <v>11.3</v>
      </c>
      <c r="H49" s="121" t="s">
        <v>2686</v>
      </c>
      <c r="I49" s="113" t="s">
        <v>404</v>
      </c>
      <c r="J49" s="113" t="s">
        <v>411</v>
      </c>
      <c r="K49" s="116">
        <v>279353600</v>
      </c>
      <c r="L49" s="115" t="s">
        <v>1148</v>
      </c>
      <c r="M49" s="117">
        <v>1</v>
      </c>
      <c r="N49" s="123" t="s">
        <v>2687</v>
      </c>
      <c r="O49" s="123" t="s">
        <v>26</v>
      </c>
      <c r="P49" s="78"/>
    </row>
    <row r="50" spans="1:16" s="6" customFormat="1" ht="24.75" customHeight="1" x14ac:dyDescent="0.25">
      <c r="A50" s="142">
        <v>3</v>
      </c>
      <c r="B50" s="121" t="s">
        <v>2665</v>
      </c>
      <c r="C50" s="123" t="s">
        <v>2693</v>
      </c>
      <c r="D50" s="120" t="s">
        <v>2688</v>
      </c>
      <c r="E50" s="144">
        <v>42394</v>
      </c>
      <c r="F50" s="144">
        <v>42674</v>
      </c>
      <c r="G50" s="158">
        <f t="shared" si="2"/>
        <v>9.3333333333333339</v>
      </c>
      <c r="H50" s="121" t="s">
        <v>2690</v>
      </c>
      <c r="I50" s="120" t="s">
        <v>404</v>
      </c>
      <c r="J50" s="113" t="s">
        <v>411</v>
      </c>
      <c r="K50" s="116">
        <v>239878540</v>
      </c>
      <c r="L50" s="115" t="s">
        <v>1148</v>
      </c>
      <c r="M50" s="117">
        <v>1</v>
      </c>
      <c r="N50" s="123" t="s">
        <v>2687</v>
      </c>
      <c r="O50" s="123" t="s">
        <v>26</v>
      </c>
      <c r="P50" s="78"/>
    </row>
    <row r="51" spans="1:16" s="6" customFormat="1" ht="24.75" customHeight="1" outlineLevel="1" x14ac:dyDescent="0.25">
      <c r="A51" s="142">
        <v>4</v>
      </c>
      <c r="B51" s="121" t="s">
        <v>2665</v>
      </c>
      <c r="C51" s="123" t="s">
        <v>2693</v>
      </c>
      <c r="D51" s="120" t="s">
        <v>2689</v>
      </c>
      <c r="E51" s="144">
        <v>42675</v>
      </c>
      <c r="F51" s="144">
        <v>43039</v>
      </c>
      <c r="G51" s="158">
        <f t="shared" ref="G51:G107" si="3">IF(AND(E51&lt;&gt;"",F51&lt;&gt;""),((F51-E51)/30),"")</f>
        <v>12.133333333333333</v>
      </c>
      <c r="H51" s="121" t="s">
        <v>2690</v>
      </c>
      <c r="I51" s="113" t="s">
        <v>404</v>
      </c>
      <c r="J51" s="113" t="s">
        <v>411</v>
      </c>
      <c r="K51" s="116">
        <v>321860348</v>
      </c>
      <c r="L51" s="115" t="s">
        <v>1148</v>
      </c>
      <c r="M51" s="117">
        <v>1</v>
      </c>
      <c r="N51" s="123" t="s">
        <v>2687</v>
      </c>
      <c r="O51" s="123" t="s">
        <v>26</v>
      </c>
      <c r="P51" s="78"/>
    </row>
    <row r="52" spans="1:16" s="7" customFormat="1" ht="24.75" customHeight="1" outlineLevel="1" x14ac:dyDescent="0.25">
      <c r="A52" s="143">
        <v>5</v>
      </c>
      <c r="B52" s="121" t="s">
        <v>2665</v>
      </c>
      <c r="C52" s="123" t="s">
        <v>2693</v>
      </c>
      <c r="D52" s="120" t="s">
        <v>2691</v>
      </c>
      <c r="E52" s="144">
        <v>43040</v>
      </c>
      <c r="F52" s="144">
        <v>43404</v>
      </c>
      <c r="G52" s="158">
        <f t="shared" si="3"/>
        <v>12.133333333333333</v>
      </c>
      <c r="H52" s="119" t="s">
        <v>2692</v>
      </c>
      <c r="I52" s="113" t="s">
        <v>404</v>
      </c>
      <c r="J52" s="113" t="s">
        <v>411</v>
      </c>
      <c r="K52" s="116">
        <v>348919126</v>
      </c>
      <c r="L52" s="115" t="s">
        <v>1148</v>
      </c>
      <c r="M52" s="117">
        <v>1</v>
      </c>
      <c r="N52" s="123" t="s">
        <v>2687</v>
      </c>
      <c r="O52" s="123" t="s">
        <v>26</v>
      </c>
      <c r="P52" s="79"/>
    </row>
    <row r="53" spans="1:16" s="7" customFormat="1" ht="24.75" customHeight="1" outlineLevel="1" x14ac:dyDescent="0.25">
      <c r="A53" s="143">
        <v>6</v>
      </c>
      <c r="B53" s="121" t="s">
        <v>2665</v>
      </c>
      <c r="C53" s="123" t="s">
        <v>2693</v>
      </c>
      <c r="D53" s="120" t="s">
        <v>2694</v>
      </c>
      <c r="E53" s="144">
        <v>43849</v>
      </c>
      <c r="F53" s="144">
        <v>44196</v>
      </c>
      <c r="G53" s="158">
        <f t="shared" si="3"/>
        <v>11.566666666666666</v>
      </c>
      <c r="H53" s="121" t="s">
        <v>2695</v>
      </c>
      <c r="I53" s="113" t="s">
        <v>404</v>
      </c>
      <c r="J53" s="113" t="s">
        <v>411</v>
      </c>
      <c r="K53" s="122">
        <v>378475073</v>
      </c>
      <c r="L53" s="115" t="s">
        <v>1148</v>
      </c>
      <c r="M53" s="117">
        <v>1</v>
      </c>
      <c r="N53" s="115" t="s">
        <v>1151</v>
      </c>
      <c r="O53" s="115" t="s">
        <v>1148</v>
      </c>
      <c r="P53" s="79"/>
    </row>
    <row r="54" spans="1:16" s="7" customFormat="1" ht="24.75" customHeight="1" outlineLevel="1" x14ac:dyDescent="0.25">
      <c r="A54" s="143">
        <v>7</v>
      </c>
      <c r="B54" s="121" t="s">
        <v>2665</v>
      </c>
      <c r="C54" s="123" t="s">
        <v>2693</v>
      </c>
      <c r="D54" s="110" t="s">
        <v>2697</v>
      </c>
      <c r="E54" s="144">
        <v>43484</v>
      </c>
      <c r="F54" s="144">
        <v>43814</v>
      </c>
      <c r="G54" s="158">
        <f t="shared" si="3"/>
        <v>11</v>
      </c>
      <c r="H54" s="114" t="s">
        <v>2698</v>
      </c>
      <c r="I54" s="120" t="s">
        <v>404</v>
      </c>
      <c r="J54" s="120" t="s">
        <v>411</v>
      </c>
      <c r="K54" s="118">
        <v>330049825</v>
      </c>
      <c r="L54" s="115" t="s">
        <v>1148</v>
      </c>
      <c r="M54" s="117">
        <v>1</v>
      </c>
      <c r="N54" s="115" t="s">
        <v>27</v>
      </c>
      <c r="O54" s="115" t="s">
        <v>1148</v>
      </c>
      <c r="P54" s="79"/>
    </row>
    <row r="55" spans="1:16" s="7" customFormat="1" ht="24.75" customHeight="1" outlineLevel="1" x14ac:dyDescent="0.25">
      <c r="A55" s="143">
        <v>8</v>
      </c>
      <c r="B55" s="111"/>
      <c r="C55" s="112"/>
      <c r="D55" s="110"/>
      <c r="E55" s="144"/>
      <c r="F55" s="144"/>
      <c r="G55" s="158"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8"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8"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8"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8"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8"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8"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8"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8"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8"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t="s">
        <v>2694</v>
      </c>
      <c r="E114" s="144">
        <v>43849</v>
      </c>
      <c r="F114" s="144">
        <v>44196</v>
      </c>
      <c r="G114" s="158">
        <f>IF(AND(E114&lt;&gt;"",F114&lt;&gt;""),((F114-E114)/30),"")</f>
        <v>11.566666666666666</v>
      </c>
      <c r="H114" s="121" t="s">
        <v>2695</v>
      </c>
      <c r="I114" s="120" t="s">
        <v>404</v>
      </c>
      <c r="J114" s="120" t="s">
        <v>411</v>
      </c>
      <c r="K114" s="122">
        <v>378475073</v>
      </c>
      <c r="L114" s="100">
        <f>+IF(AND(K114&gt;0,O114="Ejecución"),(K114/877802)*Tabla28[[#This Row],[% participación]],IF(AND(K114&gt;0,O114&lt;&gt;"Ejecución"),"-",""))</f>
        <v>431.16223590285739</v>
      </c>
      <c r="M114" s="123"/>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2677</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v>
      </c>
      <c r="G179" s="163" t="str">
        <f>IF(F179&gt;0,SUM(E179+F179),"")</f>
        <v/>
      </c>
      <c r="H179" s="5"/>
      <c r="I179" s="190" t="s">
        <v>2671</v>
      </c>
      <c r="J179" s="190"/>
      <c r="K179" s="190"/>
      <c r="L179" s="190"/>
      <c r="M179" s="170"/>
      <c r="O179" s="8"/>
      <c r="Q179" s="19"/>
      <c r="R179" s="157" t="str">
        <f>IF(M179&gt;0,SUM(L179+M179),"")</f>
        <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4">
        <v>29949</v>
      </c>
      <c r="D193" s="5"/>
      <c r="E193" s="125">
        <v>14014</v>
      </c>
      <c r="F193" s="5"/>
      <c r="G193" s="5"/>
      <c r="H193" s="146" t="s">
        <v>2678</v>
      </c>
      <c r="J193" s="5"/>
      <c r="K193" s="126">
        <v>29952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2680</v>
      </c>
      <c r="J211" s="27" t="s">
        <v>2622</v>
      </c>
      <c r="K211" s="175" t="s">
        <v>2681</v>
      </c>
      <c r="L211" s="21"/>
      <c r="M211" s="21"/>
      <c r="N211" s="21"/>
      <c r="O211" s="8"/>
    </row>
    <row r="212" spans="1:15" x14ac:dyDescent="0.25">
      <c r="A212" s="9"/>
      <c r="B212" s="27" t="s">
        <v>2619</v>
      </c>
      <c r="C212" s="146" t="s">
        <v>2678</v>
      </c>
      <c r="D212" s="21"/>
      <c r="G212" s="27" t="s">
        <v>2621</v>
      </c>
      <c r="H212" s="175" t="s">
        <v>2679</v>
      </c>
      <c r="J212" s="27" t="s">
        <v>2623</v>
      </c>
      <c r="K212" s="146"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microsoft.com/office/infopath/2007/PartnerControls"/>
    <ds:schemaRef ds:uri="a65d333d-5b59-4810-bc94-b80d9325abbc"/>
    <ds:schemaRef ds:uri="http://purl.org/dc/terms/"/>
    <ds:schemaRef ds:uri="http://purl.org/dc/dcmitype/"/>
    <ds:schemaRef ds:uri="4fb10211-09fb-4e80-9f0b-184718d5d98c"/>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Rosmery Gallego Ruiz</cp:lastModifiedBy>
  <cp:lastPrinted>2020-12-28T22:54:50Z</cp:lastPrinted>
  <dcterms:created xsi:type="dcterms:W3CDTF">2020-10-14T21:57:42Z</dcterms:created>
  <dcterms:modified xsi:type="dcterms:W3CDTF">2020-12-28T23:19:24Z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