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8_{F2A6F838-0EA3-4DA7-BD30-AE258E334A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<sst xmlns="http://schemas.openxmlformats.org/spreadsheetml/2006/main" count="3079" uniqueCount="2696">
  <si>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</si>
  <si>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</si>
  <si>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</si>
  <si>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</si>
  <si>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</si>
  <si>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</si>
  <si>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</si>
  <si>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</si>
  <si>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</si>
  <si>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</si>
  <si>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</si>
  <si>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</si>
  <si>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</si>
  <si>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</si>
  <si>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</si>
  <si>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</si>
  <si>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</si>
  <si>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</si>
  <si>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</si>
  <si>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</si>
  <si>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</si>
  <si>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</si>
  <si>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</si>
  <si>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</si>
  <si>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</si>
  <si>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</si>
  <si>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</si>
  <si>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</si>
  <si>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</si>
  <si>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</si>
  <si>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</si>
  <si>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</si>
  <si>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</si>
  <si>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</si>
  <si>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</si>
  <si>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</si>
  <si>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</si>
  <si>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</si>
  <si>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</si>
  <si>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</si>
  <si>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</si>
  <si>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</si>
  <si>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</si>
  <si>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</si>
  <si>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</si>
  <si>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</si>
  <si>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</si>
  <si>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</si>
  <si>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</si>
  <si>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</si>
  <si>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</si>
  <si>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</si>
  <si>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</si>
  <si>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</si>
  <si>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</si>
  <si>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</si>
  <si>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</si>
  <si>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</si>
  <si>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</si>
  <si>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</si>
  <si>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</si>
  <si>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</si>
  <si>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</si>
  <si>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</si>
  <si>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</si>
  <si>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</si>
  <si>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</si>
  <si>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</si>
  <si>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</si>
  <si>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</si>
  <si>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</si>
  <si>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</si>
  <si>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</si>
  <si>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</si>
  <si>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</si>
  <si>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</si>
  <si>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</si>
  <si>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</si>
  <si>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</si>
  <si>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</si>
  <si>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</si>
  <si>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</si>
  <si>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</si>
  <si>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</si>
  <si>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</si>
  <si>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</si>
  <si>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</si>
  <si>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</si>
  <si>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</si>
  <si>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</si>
  <si>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</si>
  <si>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</si>
  <si>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</si>
  <si>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</si>
  <si>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</si>
  <si>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</si>
  <si>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</si>
  <si>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</si>
  <si>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</si>
  <si>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</si>
  <si>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</si>
  <si>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</si>
  <si>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</si>
  <si>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</si>
  <si>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</si>
  <si>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</si>
  <si>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</si>
  <si>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</si>
  <si>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</si>
  <si>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</si>
  <si>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</si>
  <si>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</si>
  <si>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</si>
  <si>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</si>
  <si>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</si>
  <si>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</si>
  <si>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</si>
  <si>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</si>
  <si>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</si>
  <si>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</si>
  <si>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</si>
  <si>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</si>
  <si>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</si>
  <si>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</si>
  <si>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</si>
  <si>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</si>
  <si>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</si>
  <si>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</si>
  <si>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</si>
  <si>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</si>
  <si>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</si>
  <si>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</si>
  <si>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</si>
  <si>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</si>
  <si>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</si>
  <si>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</si>
  <si>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</si>
  <si>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</si>
  <si>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</si>
  <si>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</si>
  <si>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</si>
  <si>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</si>
  <si>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</si>
  <si>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</si>
  <si>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</si>
  <si>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</si>
  <si>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</si>
  <si>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</si>
  <si>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</si>
  <si>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</si>
  <si>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</si>
  <si>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</si>
  <si>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</si>
  <si>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</si>
  <si>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</si>
  <si>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</si>
  <si>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</si>
  <si>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</si>
  <si>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</si>
  <si>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</si>
  <si>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</si>
  <si>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</si>
  <si>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</si>
  <si>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</si>
  <si>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</si>
  <si>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</si>
  <si>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</si>
  <si>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</si>
  <si>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</si>
  <si>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</si>
  <si>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</si>
  <si>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</si>
  <si>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</si>
  <si>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</si>
  <si>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</si>
  <si>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</si>
  <si>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</si>
  <si>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</si>
  <si>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</si>
  <si>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</si>
  <si>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</si>
  <si>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</si>
  <si>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</si>
  <si>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</si>
  <si>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</si>
  <si>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</si>
  <si>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</si>
  <si>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</si>
  <si>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</si>
  <si>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</si>
  <si>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</si>
  <si>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</si>
  <si>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</si>
  <si>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</si>
  <si>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</si>
  <si>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</si>
  <si>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</si>
  <si>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</si>
  <si>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</si>
  <si>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</si>
  <si>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</si>
  <si>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</si>
  <si>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</si>
  <si>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</si>
  <si>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</si>
  <si>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</si>
  <si>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</si>
  <si>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</si>
  <si>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</si>
  <si>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</si>
  <si>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</si>
  <si>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</si>
  <si>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</si>
  <si>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</si>
  <si>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</si>
  <si>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</si>
  <si>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</si>
  <si>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</si>
  <si>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</si>
  <si>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</si>
  <si>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</si>
  <si>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</si>
  <si>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</si>
  <si>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</si>
  <si>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</si>
  <si>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</si>
  <si>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</si>
  <si>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</si>
  <si>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</si>
  <si>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</si>
  <si>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</si>
  <si>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</si>
  <si>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</si>
  <si>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</si>
  <si>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</si>
  <si>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</si>
  <si>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</si>
  <si>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</si>
  <si>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</si>
  <si>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</si>
  <si>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</si>
  <si>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</si>
  <si>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</si>
  <si>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</si>
  <si>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</si>
  <si>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</si>
  <si>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</si>
  <si>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</si>
  <si>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</si>
  <si>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</si>
  <si>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</si>
  <si>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</si>
  <si>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</si>
  <si>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</si>
  <si>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</si>
  <si>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</si>
  <si>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</si>
  <si>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</si>
  <si>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</si>
  <si>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</si>
  <si>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</si>
  <si>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</si>
  <si>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</si>
  <si>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</si>
  <si>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</si>
  <si>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</si>
  <si>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</si>
  <si>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</si>
  <si>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</si>
  <si>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</si>
  <si>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</si>
  <si>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</si>
  <si>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</si>
  <si>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</si>
  <si>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</si>
  <si>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</si>
  <si>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</si>
  <si>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</si>
  <si>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</si>
  <si>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</si>
  <si>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</si>
  <si>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</si>
  <si>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</si>
  <si>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</si>
  <si>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</si>
  <si>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</si>
  <si>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</si>
  <si>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</si>
  <si>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</si>
  <si>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</si>
  <si>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</si>
  <si>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</si>
  <si>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</si>
  <si>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</si>
  <si>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</si>
  <si>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</si>
  <si>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</si>
  <si>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</si>
  <si>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</si>
  <si>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</si>
  <si>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</si>
  <si>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</si>
  <si>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</si>
  <si>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</si>
  <si>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</si>
  <si>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</si>
  <si>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</si>
  <si>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</si>
  <si>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</si>
  <si>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</si>
  <si>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</si>
  <si>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</si>
  <si>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</si>
  <si>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</si>
  <si>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</si>
  <si>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</si>
  <si>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</si>
  <si>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</si>
  <si>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</si>
  <si>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</si>
  <si>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</si>
  <si>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</si>
  <si>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</si>
  <si>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</si>
  <si>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</si>
  <si>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</si>
  <si>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</si>
  <si>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</si>
  <si>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</si>
  <si>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</si>
  <si>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</si>
  <si>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</si>
  <si>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</si>
  <si>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</si>
  <si>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</si>
  <si>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</si>
  <si>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</si>
  <si>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</si>
  <si>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</si>
  <si>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</si>
  <si>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</si>
  <si>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</si>
  <si>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</si>
  <si>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</si>
  <si>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</si>
  <si>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</si>
  <si>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</si>
  <si>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</si>
  <si>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</si>
  <si>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</si>
  <si>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</si>
  <si>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</si>
  <si>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</si>
  <si>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</si>
  <si>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</si>
  <si>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</si>
  <si>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</si>
  <si>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</si>
  <si>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</si>
  <si>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</si>
  <si>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</si>
  <si>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</si>
  <si>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</si>
  <si>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</si>
  <si>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</si>
  <si>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</si>
  <si>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</si>
  <si>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</si>
  <si>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</si>
  <si>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</si>
  <si>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</si>
  <si>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</si>
  <si>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</si>
  <si>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</si>
  <si>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</si>
  <si>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</si>
  <si>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</si>
  <si>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</si>
  <si>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</si>
  <si>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</si>
  <si>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</si>
  <si>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</si>
  <si>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</si>
  <si>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</si>
  <si>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</si>
  <si>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</si>
  <si>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</si>
  <si>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</si>
  <si>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</si>
  <si>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</si>
  <si>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</si>
  <si>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</si>
  <si>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</si>
  <si>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</si>
  <si>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</si>
  <si>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</si>
  <si>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</si>
  <si>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</si>
  <si>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</si>
  <si>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</si>
  <si>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</si>
  <si>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</si>
  <si>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</si>
  <si>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</si>
  <si>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</si>
  <si>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</si>
  <si>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</si>
  <si>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</si>
  <si>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</si>
  <si>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</si>
  <si>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</si>
  <si>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</si>
  <si>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</si>
  <si>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</si>
  <si>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</si>
  <si>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</si>
  <si>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</si>
  <si>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</si>
  <si>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</si>
  <si>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</si>
  <si>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</si>
  <si>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</si>
  <si>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</si>
  <si>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</si>
  <si>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</si>
  <si>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</si>
  <si>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</si>
  <si>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</si>
  <si>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</si>
  <si>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</si>
  <si>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</si>
  <si>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</si>
  <si>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</si>
  <si>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</si>
  <si>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</si>
  <si>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</si>
  <si>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</si>
  <si>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</si>
  <si>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</si>
  <si>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</si>
  <si>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</si>
  <si>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</si>
  <si>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</si>
  <si>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</si>
  <si>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</si>
  <si>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</si>
  <si>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</si>
  <si>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</si>
  <si>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</si>
  <si>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</si>
  <si>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</si>
  <si>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</si>
  <si>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</si>
  <si>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</si>
  <si>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</si>
  <si>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</si>
  <si>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</si>
  <si>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</si>
  <si>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</si>
  <si>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</si>
  <si>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</si>
  <si>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</si>
  <si>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</si>
  <si>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</si>
  <si>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</si>
  <si>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</si>
  <si>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</si>
  <si>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</si>
  <si>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</si>
  <si>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</si>
  <si>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</si>
  <si>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</si>
  <si>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</si>
  <si>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</si>
  <si>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</si>
  <si>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</si>
  <si>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</si>
  <si>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</si>
  <si>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</si>
  <si>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</si>
  <si>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</si>
  <si>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</si>
  <si>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</si>
  <si>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</si>
  <si>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</si>
  <si>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</si>
  <si>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</si>
  <si>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</si>
  <si>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</si>
  <si>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</si>
  <si>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</si>
  <si>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</si>
  <si>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</si>
  <si>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</si>
  <si>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</si>
  <si>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</si>
  <si>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</si>
  <si>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</si>
  <si>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</si>
  <si>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</si>
  <si>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</si>
  <si>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</si>
  <si>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</si>
  <si>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</si>
  <si>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</si>
  <si>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</si>
  <si>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</si>
  <si>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</si>
  <si>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</si>
  <si>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</si>
  <si>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</si>
  <si>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</si>
  <si>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</si>
  <si>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</si>
  <si>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</si>
  <si>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</si>
  <si>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</si>
  <si>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</si>
  <si>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</si>
  <si>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</si>
  <si>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</si>
  <si>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</si>
  <si>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</si>
  <si>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</si>
  <si>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</si>
  <si>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</si>
  <si>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</si>
  <si>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</si>
  <si>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</si>
  <si>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</si>
  <si>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</si>
  <si>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</si>
  <si>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</si>
  <si>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</si>
  <si>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</si>
  <si>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</si>
  <si>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</si>
  <si>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</si>
  <si>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</si>
  <si>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</si>
  <si>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</si>
  <si>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</si>
  <si>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</si>
  <si>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</si>
  <si>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</si>
  <si>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</si>
  <si>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</si>
  <si>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</si>
  <si>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</si>
  <si>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</si>
  <si>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</si>
  <si>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</si>
  <si>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</si>
  <si>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</si>
  <si>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</si>
  <si>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</si>
  <si>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</si>
  <si>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</si>
  <si>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</si>
  <si>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</si>
  <si>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</si>
  <si>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</si>
  <si>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</si>
  <si>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</si>
  <si>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</si>
  <si>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</si>
  <si>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</si>
  <si>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</si>
  <si>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</si>
  <si>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</si>
  <si>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</si>
  <si>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</si>
  <si>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</si>
  <si>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</si>
  <si>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</si>
  <si>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</si>
  <si>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</si>
  <si>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</si>
  <si>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</si>
  <si>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</si>
  <si>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</si>
  <si>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</si>
  <si>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</si>
  <si>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</si>
  <si>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</si>
  <si>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</si>
  <si>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</si>
  <si>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</si>
  <si>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</si>
  <si>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</si>
  <si>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</si>
  <si>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</si>
  <si>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</si>
  <si>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</si>
  <si>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</si>
  <si>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</si>
  <si>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</si>
  <si>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</si>
  <si>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</si>
  <si>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</si>
  <si>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</si>
  <si>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</si>
  <si>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</si>
  <si>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</si>
  <si>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</si>
  <si>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</si>
  <si>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</si>
  <si>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</si>
  <si>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</si>
  <si>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</si>
  <si>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</si>
  <si>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</si>
  <si>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</si>
  <si>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</si>
  <si>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</si>
  <si>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</si>
  <si>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</si>
  <si>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</si>
  <si>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</si>
  <si>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</si>
  <si>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</si>
  <si>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</si>
  <si>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</si>
  <si>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</si>
  <si>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</si>
  <si>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</si>
  <si>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</si>
  <si>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</si>
  <si>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</si>
  <si>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</si>
  <si>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</si>
  <si>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</si>
  <si>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</si>
  <si>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</si>
  <si>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</si>
  <si>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</si>
  <si>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</si>
  <si>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</si>
  <si>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</si>
  <si>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</si>
  <si>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</si>
  <si>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</si>
  <si>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</si>
  <si>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</si>
  <si>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</si>
  <si>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</si>
  <si>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</si>
  <si>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</si>
  <si>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</si>
  <si>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</si>
  <si>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</si>
  <si>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</si>
  <si>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</si>
  <si>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</si>
  <si>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</si>
  <si>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</si>
  <si>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</si>
  <si>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</si>
  <si>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</si>
  <si>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</si>
  <si>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</si>
  <si>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</si>
  <si>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</si>
  <si>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</si>
  <si>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</si>
  <si>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</si>
  <si>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</si>
  <si>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</si>
  <si>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</si>
  <si>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</si>
  <si>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</si>
  <si>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</si>
  <si>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</si>
  <si>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</si>
  <si>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</si>
  <si>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</si>
  <si>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</si>
  <si>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</si>
  <si>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</si>
  <si>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</si>
  <si>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</si>
  <si>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</si>
  <si>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</si>
  <si>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</si>
  <si>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</si>
  <si>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</si>
  <si>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</si>
  <si>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</si>
  <si>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</si>
  <si>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</si>
  <si>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</si>
  <si>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</si>
  <si>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</si>
  <si>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</si>
  <si>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</si>
  <si>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</si>
  <si>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</si>
  <si>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</si>
  <si>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</si>
  <si>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</si>
  <si>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</si>
  <si>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</si>
  <si>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</si>
  <si>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</si>
  <si>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</si>
  <si>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</si>
  <si>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</si>
  <si>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</si>
  <si>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</si>
  <si>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</si>
  <si>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</si>
  <si>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</si>
  <si>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</si>
  <si>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</si>
  <si>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</si>
  <si>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</si>
  <si>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</si>
  <si>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</si>
  <si>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</si>
  <si>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</si>
  <si>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</si>
  <si>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</si>
  <si>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</si>
  <si>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</si>
  <si>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</si>
  <si>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</si>
  <si>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</si>
  <si>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</si>
  <si>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</si>
  <si>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</si>
  <si>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</si>
  <si>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</si>
  <si>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</si>
  <si>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</si>
  <si>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</si>
  <si>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</si>
  <si>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</si>
  <si>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</si>
  <si>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</si>
  <si>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</si>
  <si>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</si>
  <si>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</si>
  <si>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</si>
  <si>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</si>
  <si>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</si>
  <si>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</si>
  <si>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</si>
  <si>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</si>
  <si>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</si>
  <si>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</si>
  <si>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</si>
  <si>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</si>
  <si>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</si>
  <si>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</si>
  <si>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</si>
  <si>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</si>
  <si>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</si>
  <si>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</si>
  <si>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</si>
  <si>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</si>
  <si>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</si>
  <si>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</si>
  <si>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</si>
  <si>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</si>
  <si>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</si>
  <si>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</si>
  <si>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</si>
  <si>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</si>
  <si>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</si>
  <si>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</si>
  <si>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</si>
  <si>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</si>
  <si>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</si>
  <si>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</si>
  <si>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</si>
  <si>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</si>
  <si>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</si>
  <si>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</si>
  <si>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</si>
  <si>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</si>
  <si>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</si>
  <si>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</si>
  <si>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</si>
  <si>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</si>
  <si>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</si>
  <si>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</si>
  <si>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</si>
  <si>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</si>
  <si>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</si>
  <si>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</si>
  <si>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</si>
  <si>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</si>
  <si>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</si>
  <si>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</si>
  <si>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</si>
  <si>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</si>
  <si>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</si>
  <si>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</si>
  <si>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</si>
  <si>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</si>
  <si>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</si>
  <si>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</si>
  <si>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</si>
  <si>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</si>
  <si>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</si>
  <si>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</si>
  <si>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</si>
  <si>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</si>
  <si>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</si>
  <si>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</si>
  <si>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</si>
  <si>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</si>
  <si>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</si>
  <si>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</si>
  <si>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</si>
  <si>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</si>
  <si>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</si>
  <si>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</si>
  <si>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</si>
  <si>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</si>
  <si>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</si>
  <si>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</si>
  <si>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</si>
  <si>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</si>
  <si>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</si>
  <si>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</si>
  <si>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</si>
  <si>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</si>
  <si>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</si>
  <si>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</si>
  <si>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</si>
  <si>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</si>
  <si>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</si>
  <si>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</si>
  <si>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</si>
  <si>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</si>
  <si>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</si>
  <si>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</si>
  <si>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</si>
  <si>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</si>
  <si>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</si>
  <si>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</si>
  <si>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</si>
  <si>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</si>
  <si>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</si>
  <si>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</si>
  <si>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</si>
  <si>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</si>
  <si>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</si>
  <si>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</si>
  <si>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</si>
  <si>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</si>
  <si>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</si>
  <si>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</si>
  <si>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</si>
  <si>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</si>
  <si>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</si>
  <si>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</si>
  <si>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</si>
  <si>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</si>
  <si>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</si>
  <si>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</si>
  <si>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</si>
  <si>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</si>
  <si>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</si>
  <si>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</si>
  <si>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</si>
  <si>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</si>
  <si>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</si>
  <si>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</si>
  <si>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</si>
  <si>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</si>
  <si>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</si>
  <si>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</si>
  <si>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</si>
  <si>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</si>
  <si>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</si>
  <si>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</si>
  <si>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</si>
  <si>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</si>
  <si>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</si>
  <si>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</si>
  <si>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</si>
  <si>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</si>
  <si>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</si>
  <si>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</si>
  <si>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</si>
  <si>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</si>
  <si>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</si>
  <si>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</si>
  <si>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</si>
  <si>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</si>
  <si>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</si>
  <si>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</si>
  <si>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</si>
  <si>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</si>
  <si>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</si>
  <si>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</si>
  <si>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</si>
  <si>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</si>
  <si>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</si>
  <si>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</si>
  <si>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</si>
  <si>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</si>
  <si>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</si>
  <si>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</si>
  <si>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</si>
  <si>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</si>
  <si>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</si>
  <si>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</si>
  <si>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</si>
  <si>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</si>
  <si>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</si>
  <si>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</si>
  <si>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</si>
  <si>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</si>
  <si>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</si>
  <si>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</si>
  <si>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</si>
  <si>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</si>
  <si>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</si>
  <si>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</si>
  <si>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</si>
  <si>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</si>
  <si>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</si>
  <si>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</si>
  <si>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</si>
  <si>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</si>
  <si>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</si>
  <si>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</si>
  <si>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</si>
  <si>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</si>
  <si>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</si>
  <si>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</si>
  <si>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</si>
  <si>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</si>
  <si>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</si>
  <si>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</si>
  <si>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</si>
  <si>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</si>
  <si>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</si>
  <si>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</si>
  <si>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</si>
  <si>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</si>
  <si>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</si>
  <si>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</si>
  <si>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</si>
  <si>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</si>
  <si>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</si>
  <si>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</si>
  <si>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</si>
  <si>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</si>
  <si>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</si>
  <si>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</si>
  <si>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</si>
  <si>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</si>
  <si>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</si>
  <si>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</si>
  <si>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</si>
  <si>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</si>
  <si>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</si>
  <si>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</si>
  <si>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</si>
  <si>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</si>
  <si>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</si>
  <si>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</si>
  <si>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</si>
  <si>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</si>
  <si>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</si>
  <si>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</si>
  <si>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</si>
  <si>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</si>
  <si>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</si>
  <si>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</si>
  <si>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</si>
  <si>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</si>
  <si>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</si>
  <si>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</si>
  <si>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</si>
  <si>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</si>
  <si>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</si>
  <si>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</si>
  <si>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</si>
  <si>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</si>
  <si>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</si>
  <si>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</si>
  <si>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</si>
  <si>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</si>
  <si>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</si>
  <si>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</si>
  <si>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</si>
  <si>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</si>
  <si>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</si>
  <si>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</si>
  <si>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</si>
  <si>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</si>
  <si>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</si>
  <si>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</si>
  <si>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</si>
  <si>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</si>
  <si>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</si>
  <si>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</si>
  <si>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</si>
  <si>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</si>
  <si>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</si>
  <si>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</si>
  <si>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</si>
  <si>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</si>
  <si>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</si>
  <si>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</si>
  <si>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</si>
  <si>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</si>
  <si>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</si>
  <si>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</si>
  <si>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</si>
  <si>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</si>
  <si>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</si>
  <si>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</si>
  <si>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</si>
  <si>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</si>
  <si>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</si>
  <si>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</si>
  <si>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</si>
  <si>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</si>
  <si>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</si>
  <si>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</si>
  <si>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</si>
  <si>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</si>
  <si>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</si>
  <si>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</si>
  <si>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</si>
  <si>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</si>
  <si>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</si>
  <si>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</si>
  <si>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</si>
  <si>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</si>
  <si>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</si>
  <si>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</si>
  <si>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</si>
  <si>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</si>
  <si>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</si>
  <si>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</si>
  <si>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</si>
  <si>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</si>
  <si>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</si>
  <si>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</si>
  <si>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</si>
  <si>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</si>
  <si>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</si>
  <si>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</si>
  <si>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</si>
  <si>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</si>
  <si>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</si>
  <si>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</si>
  <si>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</si>
  <si>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</si>
  <si>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</si>
  <si>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</si>
  <si>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</si>
  <si>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</si>
  <si>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</si>
  <si>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</si>
  <si>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</si>
  <si>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</si>
  <si>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</si>
  <si>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</si>
  <si>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</si>
  <si>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</si>
  <si>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</si>
  <si>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</si>
  <si>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</si>
  <si>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</si>
  <si>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</si>
  <si>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</si>
  <si>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</si>
  <si>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</si>
  <si>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</si>
  <si>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</si>
  <si>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</si>
  <si>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</si>
  <si>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</si>
  <si>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</si>
  <si>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</si>
  <si>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</si>
  <si>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</si>
  <si>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</si>
  <si>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</si>
  <si>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</si>
  <si>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</si>
  <si>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</si>
  <si>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</si>
  <si>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</si>
  <si>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</si>
  <si>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</si>
  <si>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</si>
  <si>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</si>
  <si>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</si>
  <si>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</si>
  <si>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</si>
  <si>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</si>
  <si>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</si>
  <si>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</si>
  <si>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</si>
  <si>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</si>
  <si>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</si>
  <si>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</si>
  <si>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</si>
  <si>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</si>
  <si>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</si>
  <si>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</si>
  <si>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</si>
  <si>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</si>
  <si>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</si>
  <si>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</si>
  <si>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</si>
  <si>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</si>
  <si>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</si>
  <si>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</si>
  <si>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</si>
  <si>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</si>
  <si>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</si>
  <si>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</si>
  <si>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</si>
  <si>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</si>
  <si>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</si>
  <si>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</si>
  <si>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</si>
  <si>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</si>
  <si>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</si>
  <si>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</si>
  <si>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</si>
  <si>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</si>
  <si>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</si>
  <si>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</si>
  <si>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</si>
  <si>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</si>
  <si>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</si>
  <si>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</si>
  <si>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</si>
  <si>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</si>
  <si>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</si>
  <si>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</si>
  <si>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</si>
  <si>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</si>
  <si>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</si>
  <si>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</si>
  <si>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</si>
  <si>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</si>
  <si>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</si>
  <si>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</si>
  <si>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</si>
  <si>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</si>
  <si>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</si>
  <si>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</si>
  <si>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</si>
  <si>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</si>
  <si>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</si>
  <si>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</si>
  <si>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</si>
  <si>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</si>
  <si>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</si>
  <si>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</si>
  <si>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</si>
  <si>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</si>
  <si>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</si>
  <si>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</si>
  <si>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</si>
  <si>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</si>
  <si>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</si>
  <si>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</si>
  <si>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</si>
  <si>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</si>
  <si>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</si>
  <si>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</si>
  <si>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</si>
  <si>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</si>
  <si>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</si>
  <si>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</si>
  <si>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</si>
  <si>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</si>
  <si>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</si>
  <si>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</si>
  <si>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</si>
  <si>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</si>
  <si>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</si>
  <si>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</si>
  <si>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</si>
  <si>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</si>
  <si>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</si>
  <si>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</si>
  <si>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</si>
  <si>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</si>
  <si>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</si>
  <si>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</si>
  <si>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</si>
  <si>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</si>
  <si>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</si>
  <si>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</si>
  <si>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</si>
  <si>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</si>
  <si>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</si>
  <si>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</si>
  <si>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</si>
  <si>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</si>
  <si>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</si>
  <si>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</si>
  <si>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</si>
  <si>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</si>
  <si>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</si>
  <si>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</si>
  <si>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</si>
  <si>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</si>
  <si>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</si>
  <si>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</si>
  <si>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</si>
  <si>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</si>
  <si>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</si>
  <si>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</si>
  <si>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</si>
  <si>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</si>
  <si>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</si>
  <si>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</si>
  <si>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</si>
  <si>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</si>
  <si>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</si>
  <si>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</si>
  <si>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</si>
  <si>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</si>
  <si>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</si>
  <si>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</si>
  <si>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</si>
  <si>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</si>
  <si>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</si>
  <si>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</si>
  <si>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</si>
  <si>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</si>
  <si>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</si>
  <si>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</si>
  <si>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</si>
  <si>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</si>
  <si>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</si>
  <si>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</si>
  <si>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</si>
  <si>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</si>
  <si>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</si>
  <si>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</si>
  <si>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</si>
  <si>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</si>
  <si>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</si>
  <si>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</si>
  <si>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</si>
  <si>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</si>
  <si>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</si>
  <si>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</si>
  <si>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</si>
  <si>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</si>
  <si>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</si>
  <si>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</si>
  <si>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</si>
  <si>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</si>
  <si>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</si>
  <si>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</si>
  <si>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</si>
  <si>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</si>
  <si>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</si>
  <si>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</si>
  <si>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</si>
  <si>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</si>
  <si>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</si>
  <si>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</si>
  <si>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</si>
  <si>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</si>
  <si>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</si>
  <si>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</si>
  <si>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</si>
  <si>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</si>
  <si>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</si>
  <si>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</si>
  <si>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</si>
  <si>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</si>
  <si>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</si>
  <si>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</si>
  <si>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</si>
  <si>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</si>
  <si>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</si>
  <si>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</si>
  <si>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</si>
  <si>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</si>
  <si>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</si>
  <si>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</si>
  <si>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</si>
  <si>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</si>
  <si>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</si>
  <si>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</si>
  <si>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</si>
  <si>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</si>
  <si>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</si>
  <si>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</si>
  <si>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</si>
  <si>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</si>
  <si>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</si>
  <si>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</si>
  <si>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</si>
  <si>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</si>
  <si>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</si>
  <si>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</si>
  <si>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</si>
  <si>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</si>
  <si>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</si>
  <si>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</si>
  <si>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</si>
  <si>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</si>
  <si>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</si>
  <si>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</si>
  <si>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</si>
  <si>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</si>
  <si>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</si>
  <si>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</si>
  <si>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</si>
  <si>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</si>
  <si>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</si>
  <si>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</si>
  <si>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</si>
  <si>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</si>
  <si>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</si>
  <si>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</si>
  <si>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</si>
  <si>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</si>
  <si>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</si>
  <si>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</si>
  <si>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</si>
  <si>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</si>
  <si>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</si>
  <si>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</si>
  <si>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</si>
  <si>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</si>
  <si>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</si>
  <si>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</si>
  <si>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</si>
  <si>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</si>
  <si>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</si>
  <si>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</si>
  <si>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</si>
  <si>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</si>
  <si>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</si>
  <si>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</si>
  <si>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</si>
  <si>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</si>
  <si>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</si>
  <si>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</si>
  <si>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</si>
  <si>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</si>
  <si>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</si>
  <si>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</si>
  <si>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</si>
  <si>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</si>
  <si>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</si>
  <si>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</si>
  <si>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</si>
  <si>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</si>
  <si>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</si>
  <si>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</si>
  <si>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</si>
  <si>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</si>
  <si>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</si>
  <si>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</si>
  <si>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</si>
  <si>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</si>
  <si>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</si>
  <si>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</si>
  <si>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</si>
  <si>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</si>
  <si>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</si>
  <si>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</si>
  <si>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</si>
  <si>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</si>
  <si>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</si>
  <si>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</si>
  <si>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</si>
  <si>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</si>
  <si>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</si>
  <si>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</si>
  <si>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</si>
  <si>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</si>
  <si>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</si>
  <si>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</si>
  <si>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</si>
  <si>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</si>
  <si>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</si>
  <si>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</si>
  <si>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</si>
  <si>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</si>
  <si>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</si>
  <si>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</si>
  <si>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</si>
  <si>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</si>
  <si>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</si>
  <si>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</si>
  <si>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</si>
  <si>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</si>
  <si>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</si>
  <si>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</si>
  <si>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</si>
  <si>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</si>
  <si>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</si>
  <si>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</si>
  <si>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</si>
  <si>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</si>
  <si>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</si>
  <si>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</si>
  <si>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</si>
  <si>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</si>
  <si>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</si>
  <si>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</si>
  <si>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</si>
  <si>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</si>
  <si>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</si>
  <si>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</si>
  <si>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</si>
  <si>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</si>
  <si>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</si>
  <si>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</si>
  <si>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</si>
  <si>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</si>
  <si>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</si>
  <si>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</si>
  <si>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</si>
  <si>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</si>
  <si>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</si>
  <si>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</si>
  <si>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</si>
  <si>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</si>
  <si>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</si>
  <si>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</si>
  <si>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</si>
  <si>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</si>
  <si>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</si>
  <si>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</si>
  <si>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</si>
  <si>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</si>
  <si>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</si>
  <si>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</si>
  <si>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</si>
  <si>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</si>
  <si>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</si>
  <si>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</si>
  <si>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</si>
  <si>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</si>
  <si>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</si>
  <si>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</si>
  <si>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</si>
  <si>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</si>
  <si>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</si>
  <si>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</si>
  <si>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</si>
  <si>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</si>
  <si>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</si>
  <si>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</si>
  <si>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</si>
  <si>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</si>
  <si>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</si>
  <si>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</si>
  <si>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</si>
  <si>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</si>
  <si>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</si>
  <si>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</si>
  <si>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</si>
  <si>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</si>
  <si>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</si>
  <si>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</si>
  <si>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</si>
  <si>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</si>
  <si>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</si>
  <si>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</si>
  <si>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</si>
  <si>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</si>
  <si>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</si>
  <si>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</si>
  <si>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</si>
  <si>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</si>
  <si>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</si>
  <si>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</si>
  <si>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</si>
  <si>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</si>
  <si>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</si>
  <si>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</si>
  <si>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</si>
  <si>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</si>
  <si>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</si>
  <si>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</si>
  <si>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</si>
  <si>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</si>
  <si>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</si>
  <si>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</si>
  <si>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</si>
  <si>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</si>
  <si>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</si>
  <si>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</si>
  <si>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</si>
  <si>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</si>
  <si>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</si>
  <si>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</si>
  <si>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</si>
  <si>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</si>
  <si>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</si>
  <si>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</si>
  <si>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</si>
  <si>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</si>
  <si>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</si>
  <si>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</si>
  <si>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</si>
  <si>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</si>
  <si>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</si>
  <si>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</si>
  <si>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</si>
  <si>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</si>
  <si>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</si>
  <si>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</si>
  <si>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</si>
  <si>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</si>
  <si>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</si>
  <si>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</si>
  <si>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</si>
  <si>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</si>
  <si>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</si>
  <si>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</si>
  <si>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</si>
  <si>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</si>
  <si>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</si>
  <si>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</si>
  <si>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</si>
  <si>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</si>
  <si>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</si>
  <si>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</si>
  <si>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</si>
  <si>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</si>
  <si>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</si>
  <si>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</si>
  <si>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</si>
  <si>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</si>
  <si>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</si>
  <si>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</si>
  <si>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</si>
  <si>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</si>
  <si>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</si>
  <si>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</si>
  <si>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</si>
  <si>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</si>
  <si>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</si>
  <si>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</si>
  <si>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</si>
  <si>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</si>
  <si>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</si>
  <si>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</si>
  <si>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</si>
  <si>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</si>
  <si>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</si>
  <si>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</si>
  <si>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</si>
  <si>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</si>
  <si>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</si>
  <si>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</si>
  <si>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</si>
  <si>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</si>
  <si>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</si>
  <si>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</si>
  <si>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</si>
  <si>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</si>
  <si>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</si>
  <si>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</si>
  <si>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</si>
  <si>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</si>
  <si>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</si>
  <si>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</si>
  <si>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</si>
  <si>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</si>
  <si>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</si>
  <si>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</si>
  <si>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</si>
  <si>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</si>
  <si>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</si>
  <si>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</si>
  <si>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</si>
  <si>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</si>
  <si>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</si>
  <si>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</si>
  <si>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</si>
  <si>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</si>
  <si>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</si>
  <si>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</si>
  <si>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</si>
  <si>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</si>
  <si>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</si>
  <si>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</si>
  <si>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</si>
  <si>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</si>
  <si>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</si>
  <si>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</si>
  <si>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</si>
  <si>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</si>
  <si>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</si>
  <si>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</si>
  <si>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</si>
  <si>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</si>
  <si>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</si>
  <si>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</si>
  <si>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</si>
  <si>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</si>
  <si>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</si>
  <si>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</si>
  <si>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</si>
  <si>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</si>
  <si>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</si>
  <si>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</si>
  <si>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</si>
  <si>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</si>
  <si>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</si>
  <si>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</si>
  <si>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</si>
  <si>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</si>
  <si>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</si>
  <si>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</si>
  <si>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</si>
  <si>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</si>
  <si>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</si>
  <si>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</si>
  <si>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</si>
  <si>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</si>
  <si>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</si>
  <si>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</si>
  <si>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</si>
  <si>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</si>
  <si>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</si>
  <si>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</si>
  <si>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</si>
  <si>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</si>
  <si>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</si>
  <si>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</si>
  <si>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</si>
  <si>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</si>
  <si>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</si>
  <si>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</si>
  <si>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</si>
  <si>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</si>
  <si>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</si>
  <si>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</si>
  <si>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</si>
  <si>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</si>
  <si>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</si>
  <si>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</si>
  <si>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</si>
  <si>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</si>
  <si>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</si>
  <si>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</si>
  <si>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</si>
  <si>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</si>
  <si>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</si>
  <si>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</si>
  <si>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</si>
  <si>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</si>
  <si>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</si>
  <si>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</si>
  <si>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</si>
  <si>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</si>
  <si>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</si>
  <si>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</si>
  <si>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</si>
  <si>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</si>
  <si>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</si>
  <si>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</si>
  <si>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</si>
  <si>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</si>
  <si>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</si>
  <si>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</si>
  <si>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</si>
  <si>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</si>
  <si>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</si>
  <si>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</si>
  <si>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</si>
  <si>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</si>
  <si>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</si>
  <si>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</si>
  <si>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</si>
  <si>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</si>
  <si>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</si>
  <si>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</si>
  <si>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</si>
  <si>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</si>
  <si>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</si>
  <si>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</si>
  <si>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</si>
  <si>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</si>
  <si>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</si>
  <si>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</si>
  <si>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</si>
  <si>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</si>
  <si>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</si>
  <si>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</si>
  <si>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</si>
  <si>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</si>
  <si>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</si>
  <si>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</si>
  <si>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</si>
  <si>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</si>
  <si>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</si>
  <si>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</si>
  <si>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</si>
  <si>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</si>
  <si>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</si>
  <si>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</si>
  <si>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</si>
  <si>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</si>
  <si>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</si>
  <si>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</si>
  <si>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</si>
  <si>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</si>
  <si>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</si>
  <si>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</si>
  <si>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</si>
  <si>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</si>
  <si>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</si>
  <si>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</si>
  <si>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</si>
  <si>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</si>
  <si>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</si>
  <si>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</si>
  <si>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</si>
  <si>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</si>
  <si>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</si>
  <si>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</si>
  <si>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</si>
  <si>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</si>
  <si>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</si>
  <si>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</si>
  <si>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</si>
  <si>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</si>
  <si>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</si>
  <si>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</si>
  <si>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</si>
  <si>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</si>
  <si>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</si>
  <si>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</si>
  <si>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</si>
  <si>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</si>
  <si>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</si>
  <si>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</si>
  <si>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</si>
  <si>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</si>
  <si>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</si>
  <si>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</si>
  <si>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</si>
  <si>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</si>
  <si>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</si>
  <si>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</si>
  <si>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</si>
  <si>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</si>
  <si>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</si>
  <si>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</si>
  <si>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</si>
  <si>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</si>
  <si>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</si>
  <si>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</si>
  <si>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</si>
  <si>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</si>
  <si>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</si>
  <si>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</si>
  <si>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</si>
  <si>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</si>
  <si>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</si>
  <si>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</si>
  <si>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</si>
  <si>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</si>
  <si>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</si>
  <si>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</si>
  <si>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</si>
  <si>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</si>
  <si>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</si>
  <si>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</si>
  <si>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</si>
  <si>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</si>
  <si>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</si>
  <si>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</si>
  <si>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</si>
  <si>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</si>
  <si>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</si>
  <si>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</si>
  <si>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</si>
  <si>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</si>
  <si>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</si>
  <si>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</si>
  <si>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</si>
  <si>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</si>
  <si>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</si>
  <si>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</si>
  <si>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</si>
  <si>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</si>
  <si>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</si>
  <si>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</si>
  <si>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</si>
  <si>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</si>
  <si>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</si>
  <si>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</si>
  <si>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</si>
  <si>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</si>
  <si>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</si>
  <si>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</si>
  <si>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</si>
  <si>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</si>
  <si>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</si>
  <si>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</si>
  <si>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</si>
  <si>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</si>
  <si>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</si>
  <si>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</si>
  <si>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</si>
  <si>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</si>
  <si>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</si>
  <si>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</si>
  <si>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</si>
  <si>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</si>
  <si>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</si>
  <si>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</si>
  <si>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</si>
  <si>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</si>
  <si>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</si>
  <si>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</si>
  <si>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</si>
  <si>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</si>
  <si>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</si>
  <si>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</si>
  <si>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</si>
  <si>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</si>
  <si>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</si>
  <si>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</si>
  <si>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</si>
  <si>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</si>
  <si>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</si>
  <si>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</si>
  <si>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</si>
  <si>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</si>
  <si>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</si>
  <si>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</si>
  <si>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</si>
  <si>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</si>
  <si>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</si>
  <si>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</si>
  <si>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</si>
  <si>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</si>
  <si>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</si>
  <si>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</si>
  <si>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</si>
  <si>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</si>
  <si>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</si>
  <si>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</si>
  <si>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</si>
  <si>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</si>
  <si>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</si>
  <si>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</si>
  <si>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</si>
  <si>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</si>
  <si>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</si>
  <si>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</si>
  <si>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</si>
  <si>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</si>
  <si>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</si>
  <si>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</si>
  <si>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</si>
  <si>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</si>
  <si>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</si>
  <si>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</si>
  <si>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</si>
  <si>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</si>
  <si>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</si>
  <si>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</si>
  <si>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</si>
  <si>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</si>
  <si>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</si>
  <si>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</si>
  <si>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</si>
  <si>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</si>
  <si>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</si>
  <si>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</si>
  <si>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</si>
  <si>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</si>
  <si>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</si>
  <si>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</si>
  <si>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</si>
  <si>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</si>
  <si>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</si>
  <si>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</si>
  <si>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</si>
  <si>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</si>
  <si>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</si>
  <si>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</si>
  <si>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</si>
  <si>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</si>
  <si>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</si>
  <si>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</si>
  <si>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</si>
  <si>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</si>
  <si>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</si>
  <si>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</si>
  <si>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</si>
  <si>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</si>
  <si>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</si>
  <si>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</si>
  <si>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</si>
  <si>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</si>
  <si>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</si>
  <si>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</si>
  <si>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</si>
  <si>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</si>
  <si>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</si>
  <si>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</si>
  <si>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</si>
  <si>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</si>
  <si>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</si>
  <si>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</si>
  <si>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</si>
  <si>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</si>
  <si>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</si>
  <si>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</si>
  <si>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</si>
  <si>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</si>
  <si>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</si>
  <si>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</si>
  <si>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</si>
  <si>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</si>
  <si>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</si>
  <si>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</si>
  <si>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</si>
  <si>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</si>
  <si>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</si>
  <si>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</si>
  <si>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</si>
  <si>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</si>
  <si>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</si>
  <si>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</si>
  <si>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</si>
  <si>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</si>
  <si>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</si>
  <si>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</si>
  <si>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</si>
  <si>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</si>
  <si>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</si>
  <si>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</si>
  <si>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</si>
  <si>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</si>
  <si>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</si>
  <si>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</si>
  <si>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</si>
  <si>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</si>
  <si>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</si>
  <si>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</si>
  <si>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</si>
  <si>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</si>
  <si>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</si>
  <si>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</si>
  <si>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</si>
  <si>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</si>
  <si>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</si>
  <si>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</si>
  <si>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</si>
  <si>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</si>
  <si>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</si>
  <si>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</si>
  <si>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</si>
  <si>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</si>
  <si>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</si>
  <si>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</si>
  <si>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</si>
  <si>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</si>
  <si>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</si>
  <si>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</si>
  <si>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</si>
  <si>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</si>
  <si>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</si>
  <si>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</si>
  <si>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</si>
  <si>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</si>
  <si>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</si>
  <si>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</si>
  <si>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</si>
  <si>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</si>
  <si>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</si>
  <si>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</si>
  <si>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</si>
  <si>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</si>
  <si>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</si>
  <si>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</si>
  <si>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</si>
  <si>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</si>
  <si>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</si>
  <si>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</si>
  <si>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</si>
  <si>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</si>
  <si>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</si>
  <si>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</si>
  <si>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</si>
  <si>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</si>
  <si>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</si>
  <si>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</si>
  <si>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</si>
  <si>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</si>
  <si>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</si>
  <si>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</si>
  <si>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</si>
  <si>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</si>
  <si>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</si>
  <si>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</si>
  <si>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</si>
  <si>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</si>
  <si>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</si>
  <si>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</si>
  <si>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</si>
  <si>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</si>
  <si>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</si>
  <si>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</si>
  <si>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</si>
  <si>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</si>
  <si>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</si>
  <si>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</si>
  <si>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</si>
  <si>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</si>
  <si>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</si>
  <si>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</si>
  <si>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</si>
  <si>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</si>
  <si>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</si>
  <si>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</si>
  <si>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</si>
  <si>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</si>
  <si>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</si>
  <si>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</si>
  <si>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</si>
  <si>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</si>
  <si>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</si>
  <si>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</si>
  <si>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</si>
  <si>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</si>
  <si>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</si>
  <si>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</si>
  <si>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</si>
  <si>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</si>
  <si>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</si>
  <si>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</si>
  <si>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</si>
  <si>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</si>
  <si>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</si>
  <si>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</si>
  <si>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</si>
  <si>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</si>
  <si>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</si>
  <si>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</si>
  <si>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</si>
  <si>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</si>
  <si>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</si>
  <si>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</si>
  <si>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</si>
  <si>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</si>
  <si>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</si>
  <si>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</si>
  <si>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</si>
  <si>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</si>
  <si>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</si>
  <si>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</si>
  <si>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</si>
  <si>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</si>
  <si>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</si>
  <si>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</si>
  <si>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</si>
  <si>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</si>
  <si>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</si>
  <si>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</si>
  <si>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</si>
  <si>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</si>
  <si>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</si>
  <si>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</si>
  <si>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</si>
  <si>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</si>
  <si>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</si>
  <si>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</si>
  <si>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</si>
  <si>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</si>
  <si>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</si>
  <si>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</si>
  <si>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</si>
  <si>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</si>
  <si>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</si>
  <si>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</si>
  <si>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</si>
  <si>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</si>
  <si>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</si>
  <si>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</si>
  <si>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</si>
  <si>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</si>
  <si>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</si>
  <si>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</si>
  <si>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</si>
  <si>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</si>
  <si>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</si>
  <si>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</si>
  <si>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</si>
  <si>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</si>
  <si>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</si>
  <si>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</si>
  <si>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</si>
  <si>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</si>
  <si>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</si>
  <si>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</si>
  <si>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</si>
  <si>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</si>
  <si>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</si>
  <si>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</si>
  <si>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</si>
  <si>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</si>
  <si>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</si>
  <si>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</si>
  <si>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</si>
  <si>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</si>
  <si>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</si>
  <si>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</si>
  <si>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</si>
  <si>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</si>
  <si>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</si>
  <si>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</si>
  <si>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</si>
  <si>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</si>
  <si>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</si>
  <si>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</si>
  <si>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</si>
  <si>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</si>
  <si>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</si>
  <si>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</si>
  <si>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</si>
  <si>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</si>
  <si>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</si>
  <si>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</si>
  <si>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</si>
  <si>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</si>
  <si>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</si>
  <si>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</si>
  <si>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</si>
  <si>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</si>
  <si>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</si>
  <si>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</si>
  <si>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</si>
  <si>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</si>
  <si>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</si>
  <si>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</si>
  <si>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</si>
  <si>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</si>
  <si>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</si>
  <si>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</si>
  <si>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</si>
  <si>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</si>
  <si>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</si>
  <si>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</si>
  <si>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</si>
  <si>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</si>
  <si>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</si>
  <si>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</si>
  <si>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</si>
  <si>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</si>
  <si>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</si>
  <si>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</si>
  <si>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</si>
  <si>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</si>
  <si>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</si>
  <si>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</si>
  <si>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</si>
  <si>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</si>
  <si>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</si>
  <si>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</si>
  <si>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</si>
  <si>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</si>
  <si>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</si>
  <si>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</si>
  <si>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</si>
  <si>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</si>
  <si>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</si>
  <si>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</si>
  <si>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</si>
  <si>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</si>
  <si>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</si>
  <si>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</si>
  <si>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</si>
  <si>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</si>
  <si>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</si>
  <si>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</si>
  <si>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</si>
  <si>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</si>
  <si>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</si>
  <si>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</si>
  <si>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</si>
  <si>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</si>
  <si>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</si>
  <si>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</si>
  <si>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</si>
  <si>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</si>
  <si>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</si>
  <si>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</si>
  <si>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</si>
  <si>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</si>
  <si>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</si>
  <si>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</si>
  <si>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</si>
  <si>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</si>
  <si>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</si>
  <si>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</si>
  <si>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</si>
  <si>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</si>
  <si>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</si>
  <si>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</si>
  <si>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</si>
  <si>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</si>
  <si>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</si>
  <si>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</si>
  <si>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</si>
  <si>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</si>
  <si>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</si>
  <si>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</si>
  <si>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</si>
  <si>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</si>
  <si>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</si>
  <si>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</si>
  <si>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</si>
  <si>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</si>
  <si>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</si>
  <si>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</si>
  <si>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</si>
  <si>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</si>
  <si>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</si>
  <si>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</si>
  <si>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</si>
  <si>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</si>
  <si>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</si>
  <si>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</si>
  <si>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</si>
  <si>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</si>
  <si>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</si>
  <si>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</si>
  <si>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</si>
  <si>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</si>
  <si>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</si>
  <si>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</si>
  <si>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</si>
  <si>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</si>
  <si>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</si>
  <si>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</si>
  <si>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</si>
  <si>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</si>
  <si>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</si>
  <si>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</si>
  <si>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</si>
  <si>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</si>
  <si>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</si>
  <si>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</si>
  <si>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</si>
  <si>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</si>
  <si>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</si>
  <si>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</si>
  <si>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</si>
  <si>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</si>
  <si>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</si>
  <si>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</si>
  <si>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</si>
  <si>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</si>
  <si>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</si>
  <si>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</si>
  <si>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</si>
  <si>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</si>
  <si>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</si>
  <si>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</si>
  <si>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</si>
  <si>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</si>
  <si>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</si>
  <si>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</si>
  <si>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</si>
  <si>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</si>
  <si>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</si>
  <si>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</si>
  <si>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</si>
  <si>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</si>
  <si>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</si>
  <si>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</si>
  <si>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</si>
  <si>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</si>
  <si>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</si>
  <si>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</si>
  <si>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</si>
  <si>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</si>
  <si>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</si>
  <si>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</si>
  <si>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</si>
  <si>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</si>
  <si>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</si>
  <si>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</si>
  <si>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</si>
  <si>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</si>
  <si>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</si>
  <si>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</si>
  <si>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</si>
  <si>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</si>
  <si>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</si>
  <si>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</si>
  <si>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</si>
  <si>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</si>
  <si>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</si>
  <si>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</si>
  <si>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</si>
  <si>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</si>
  <si>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</si>
  <si>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</si>
  <si>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</si>
  <si>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</si>
  <si>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</si>
  <si>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</si>
  <si>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</si>
  <si>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</si>
  <si>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</si>
  <si>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</si>
  <si>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</si>
  <si>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</si>
  <si>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</si>
  <si>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</si>
  <si>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</si>
  <si>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</si>
  <si>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</si>
  <si>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</si>
  <si>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</si>
  <si>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</si>
  <si>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</si>
  <si>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</si>
  <si>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</si>
  <si>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</si>
  <si>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</si>
  <si>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</si>
  <si>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</si>
  <si>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</si>
  <si>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</si>
  <si>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</si>
  <si>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</si>
  <si>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</si>
  <si>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</si>
  <si>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</si>
  <si>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</si>
  <si>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</si>
  <si>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</si>
  <si>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</si>
  <si>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</si>
  <si>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</si>
  <si>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</si>
  <si>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</si>
  <si>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</si>
  <si>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</si>
  <si>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</si>
  <si>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</si>
  <si>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</si>
  <si>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</si>
  <si>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</si>
  <si>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</si>
  <si>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</si>
  <si>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</si>
  <si>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</si>
  <si>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</si>
  <si>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</si>
  <si>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</si>
  <si>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</si>
  <si>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</si>
  <si>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</si>
  <si>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</si>
  <si>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</si>
  <si>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</si>
  <si>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</si>
  <si>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</si>
  <si>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</si>
  <si>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</si>
  <si>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</si>
  <si>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</si>
  <si>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</si>
  <si>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</si>
  <si>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</si>
  <si>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</si>
  <si>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</si>
  <si>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</si>
  <si>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</si>
  <si>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</si>
  <si>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</si>
  <si>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</si>
  <si>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</si>
  <si>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</si>
  <si>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</si>
  <si>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</si>
  <si>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</si>
  <si>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</si>
  <si>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</si>
  <si>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</si>
  <si>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</si>
  <si>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</si>
  <si>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</si>
  <si>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</si>
  <si>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</si>
  <si>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</si>
  <si>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</si>
  <si>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</si>
  <si>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</si>
  <si>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</si>
  <si>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</si>
  <si>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</si>
  <si>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</si>
  <si>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</si>
  <si>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</si>
  <si>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</si>
  <si>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</si>
  <si>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</si>
  <si>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</si>
  <si>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</si>
  <si>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</si>
  <si>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</si>
  <si>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</si>
  <si>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</si>
  <si>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</si>
  <si>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</si>
  <si>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</si>
  <si>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</si>
  <si>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</si>
  <si>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</si>
  <si>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</si>
  <si>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</si>
  <si>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</si>
  <si>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</si>
  <si>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</si>
  <si>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</si>
  <si>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</si>
  <si>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</si>
  <si>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</si>
  <si>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</si>
  <si>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</si>
  <si>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</si>
  <si>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</si>
  <si>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</si>
  <si>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</si>
  <si>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</si>
  <si>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</si>
  <si>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</si>
  <si>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</si>
  <si>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</si>
  <si>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</si>
  <si>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</si>
  <si>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</si>
  <si>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</si>
  <si>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</si>
  <si>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</si>
  <si>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</si>
  <si>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</si>
  <si>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</si>
  <si>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</si>
  <si>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</si>
  <si>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</si>
  <si>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</si>
  <si>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</si>
  <si>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</si>
  <si>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</si>
  <si>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</si>
  <si>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</si>
  <si>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</si>
  <si>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</si>
  <si>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</si>
  <si>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</si>
  <si>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</si>
  <si>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</si>
  <si>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</si>
  <si>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</si>
  <si>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</si>
  <si>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</si>
  <si>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</si>
  <si>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</si>
  <si>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</si>
  <si>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</si>
  <si>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</si>
  <si>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</si>
  <si>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</si>
  <si>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</si>
  <si>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</si>
  <si>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</si>
  <si>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</si>
  <si>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</si>
  <si>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</si>
  <si>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</si>
  <si>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</si>
  <si>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</si>
  <si>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</si>
  <si>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</si>
  <si>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</si>
  <si>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</si>
  <si>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</si>
  <si>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</si>
  <si>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</si>
  <si>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</si>
  <si>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</si>
  <si>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</si>
  <si>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</si>
  <si>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</si>
  <si>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</si>
  <si>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</si>
  <si>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</si>
  <si>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</si>
  <si>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</si>
  <si>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</si>
  <si>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</si>
  <si>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</si>
  <si>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</si>
  <si>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</si>
  <si>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</si>
  <si>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</si>
  <si>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</si>
  <si>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</si>
  <si>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</si>
  <si>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</si>
  <si>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</si>
  <si>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</si>
  <si>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</si>
  <si>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</si>
  <si>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</si>
  <si>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</si>
  <si>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</si>
  <si>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</si>
  <si>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</si>
  <si>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</si>
  <si>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</si>
  <si>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</si>
  <si>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</si>
  <si>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</si>
  <si>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</si>
  <si>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</si>
  <si>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</si>
  <si>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</si>
  <si>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</si>
  <si>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</si>
  <si>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</si>
  <si>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</si>
  <si>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</si>
  <si>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</si>
  <si>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</si>
  <si>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</si>
  <si>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</si>
  <si>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</si>
  <si>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</si>
  <si>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</si>
  <si>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</si>
  <si>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</si>
  <si>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</si>
  <si>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</si>
  <si>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</si>
  <si>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</si>
  <si>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</si>
  <si>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</si>
  <si>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</si>
  <si>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</si>
  <si>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</si>
  <si>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</si>
  <si>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</si>
  <si>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</si>
  <si>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</si>
  <si>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</si>
  <si>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</si>
  <si>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</si>
  <si>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</si>
  <si>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</si>
  <si>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</si>
  <si>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</si>
  <si>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</si>
  <si>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</si>
  <si>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</si>
  <si>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</si>
  <si>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</si>
  <si>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</si>
  <si>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</si>
  <si>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</si>
  <si>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</si>
  <si>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</si>
  <si>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</si>
  <si>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</si>
  <si>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</si>
  <si>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</si>
  <si>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</si>
  <si>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</si>
  <si>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</si>
  <si>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</si>
  <si>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</si>
  <si>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</si>
  <si>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</si>
  <si>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</si>
  <si>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</si>
  <si>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</si>
  <si>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</si>
  <si>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</si>
  <si>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</si>
  <si>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</si>
  <si>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</si>
  <si>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</si>
  <si>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</si>
  <si>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</si>
  <si>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</si>
  <si>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</si>
  <si>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</si>
  <si>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</si>
  <si>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</si>
  <si>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</si>
  <si>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</si>
  <si>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</si>
  <si>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</si>
  <si>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</si>
  <si>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</si>
  <si>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</si>
  <si>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</si>
  <si>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</si>
  <si>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</si>
  <si>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</si>
  <si>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</si>
  <si>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</si>
  <si>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</si>
  <si>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</si>
  <si>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</si>
  <si>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</si>
  <si>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</si>
  <si>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</si>
  <si>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</si>
  <si>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</si>
  <si>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</si>
  <si>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</si>
  <si>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</si>
  <si>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</si>
  <si>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</si>
  <si>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</si>
  <si>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</si>
  <si>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</si>
  <si>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</si>
  <si>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</si>
  <si>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</si>
  <si>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</si>
  <si>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</si>
  <si>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</si>
  <si>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</si>
  <si>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</si>
  <si>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</si>
  <si>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</si>
  <si>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</si>
  <si>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</si>
  <si>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</si>
  <si>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</si>
  <si>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</si>
  <si>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</si>
  <si>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</si>
  <si>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</si>
  <si>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</si>
  <si>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</si>
  <si>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</si>
  <si>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</si>
  <si>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</si>
  <si>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</si>
  <si>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</si>
  <si>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</si>
  <si>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</si>
  <si>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</si>
  <si>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</si>
  <si>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</si>
  <si>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</si>
  <si>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</si>
  <si>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</si>
  <si>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</si>
  <si>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</si>
  <si>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</si>
  <si>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</si>
  <si>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</si>
  <si>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2021-41-41001342020</t>
  </si>
  <si>
    <t>Atender a la primera infancia en el marco de la estrategia de “cero a siempre” de conformidad con las directrices, lineamientos y parámetros establecidos por el ICBF, así como regular las relaciones entre las partes derivadas de la entrega de los aportes del ICBF a LA ENTIDAD ADMINISTRADORA DEL SERVICIO, para que este asume con su personal y bajo su exclusiva responsabilidad dicha atención.</t>
  </si>
  <si>
    <t>43</t>
  </si>
  <si>
    <t>118</t>
  </si>
  <si>
    <t>Prestar el servicio de atención, educación inicial y cuidado a niños y niñas menores de 5 años o hasta el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para que este asuma con su personal y bajo su exclusiva responsabilidad dicha atención.</t>
  </si>
  <si>
    <t>444</t>
  </si>
  <si>
    <t>Atender a la primera infancia, en el marco de la estrategia de cero a siempre específicamente niños y niñas menores de cinco años, de familias en situación de vulnerabilidad, de conformidad con las directrices, lineamientos y estándares establecidos por el ICBF, así como regular las relaciones entre las partes derivadas de la entrega de aportes del ICBF A LA ENTIDAD ADMINISTRADORA DEL SERVICIO para que este asuma con su personal y bajo su exclusiva responsabilidad dicha atención.</t>
  </si>
  <si>
    <t>371</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</si>
  <si>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de hogares infantiles.</t>
  </si>
  <si>
    <t>247</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</si>
  <si>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de integral de la primera infancia “de cero a siempre” en el servicio hogares infantiles.</t>
  </si>
  <si>
    <t>081</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</si>
  <si>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</si>
  <si>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41-134-2020-HUI</t>
  </si>
  <si>
    <t>KATHERINE FRANKLIN OLARTE</t>
  </si>
  <si>
    <t>Carrera 7 No. 17 -12 Barrio el Centro</t>
  </si>
  <si>
    <t>8380657</t>
  </si>
  <si>
    <t>Calle  16 No.  14a-66</t>
  </si>
  <si>
    <t>hoinfancamp@hotmail.com</t>
  </si>
  <si>
    <t>Prestar el servicio de hogares infantiles, de conformidad en el manual operativo de la modalidad institucional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</si>
</sst>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8"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660</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891102776</v>
      </c>
      <c r="C20" s="5"/>
      <c r="D20" s="73"/>
      <c r="E20" s="5"/>
      <c r="F20" s="5"/>
      <c r="G20" s="5"/>
      <c r="H20" s="242"/>
      <c r="I20" s="148" t="s">
        <v>660</v>
      </c>
      <c r="J20" s="149" t="s">
        <v>669</v>
      </c>
      <c r="K20" s="150">
        <v>536364300</v>
      </c>
      <c r="L20" s="151"/>
      <c r="M20" s="151">
        <v>44561</v>
      </c>
      <c r="N20" s="134">
        <f>+(M20-L20)/30</f>
        <v>1485.3666666666666</v>
      </c>
      <c r="O20" s="137"/>
      <c r="U20" s="133"/>
      <c r="V20" s="105">
        <f ca="1">NOW()</f>
        <v>44187.650447222222</v>
      </c>
      <c r="W20" s="105">
        <f ca="1">NOW()</f>
        <v>44187.650447222222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str">
        <f>VLOOKUP(B20,EAS!A2:B1439,2,0)</f>
        <v xml:space="preserve">ASOCIACIÓN DE PADRES DE FAMILIA DEL HOGAR INFANTIL CAMPOALEGRE </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2678</v>
      </c>
      <c r="E48" s="144">
        <v>42020</v>
      </c>
      <c r="F48" s="144">
        <v>42369</v>
      </c>
      <c r="G48" s="159">
        <f>IF(AND(E48&lt;&gt;"",F48&lt;&gt;""),((F48-E48)/30),"")</f>
        <v>11.633333333333333</v>
      </c>
      <c r="H48" s="121" t="s">
        <v>2677</v>
      </c>
      <c r="I48" s="113" t="s">
        <v>660</v>
      </c>
      <c r="J48" s="113" t="s">
        <v>669</v>
      </c>
      <c r="K48" s="116">
        <v>347763300</v>
      </c>
      <c r="L48" s="115" t="s">
        <v>1148</v>
      </c>
      <c r="M48" s="117"/>
      <c r="N48" s="115" t="s">
        <v>27</v>
      </c>
      <c r="O48" s="115" t="s">
        <v>26</v>
      </c>
      <c r="P48" s="78"/>
    </row>
    <row r="49" spans="1:16" s="6" customFormat="1" ht="24.75" customHeight="1" x14ac:dyDescent="0.25">
      <c r="A49" s="142">
        <v>2</v>
      </c>
      <c r="B49" s="111" t="s">
        <v>2665</v>
      </c>
      <c r="C49" s="112" t="s">
        <v>31</v>
      </c>
      <c r="D49" s="110" t="s">
        <v>2679</v>
      </c>
      <c r="E49" s="144">
        <v>42394</v>
      </c>
      <c r="F49" s="144">
        <v>42674</v>
      </c>
      <c r="G49" s="159">
        <f t="shared" ref="G49:G50" si="2">IF(AND(E49&lt;&gt;"",F49&lt;&gt;""),((F49-E49)/30),"")</f>
        <v>9.3333333333333339</v>
      </c>
      <c r="H49" s="114" t="s">
        <v>2680</v>
      </c>
      <c r="I49" s="113" t="s">
        <v>660</v>
      </c>
      <c r="J49" s="113" t="s">
        <v>669</v>
      </c>
      <c r="K49" s="122">
        <v>297845192</v>
      </c>
      <c r="L49" s="115" t="s">
        <v>1148</v>
      </c>
      <c r="M49" s="117"/>
      <c r="N49" s="115" t="s">
        <v>27</v>
      </c>
      <c r="O49" s="115" t="s">
        <v>26</v>
      </c>
      <c r="P49" s="78"/>
    </row>
    <row r="50" spans="1:16" s="6" customFormat="1" ht="24.75" customHeight="1" x14ac:dyDescent="0.25">
      <c r="A50" s="142">
        <v>3</v>
      </c>
      <c r="B50" s="111" t="s">
        <v>2665</v>
      </c>
      <c r="C50" s="112" t="s">
        <v>31</v>
      </c>
      <c r="D50" s="110" t="s">
        <v>2681</v>
      </c>
      <c r="E50" s="144">
        <v>42675</v>
      </c>
      <c r="F50" s="144">
        <v>43039</v>
      </c>
      <c r="G50" s="159">
        <f t="shared" si="2"/>
        <v>12.133333333333333</v>
      </c>
      <c r="H50" s="119" t="s">
        <v>2682</v>
      </c>
      <c r="I50" s="113" t="s">
        <v>660</v>
      </c>
      <c r="J50" s="113" t="s">
        <v>669</v>
      </c>
      <c r="K50" s="116">
        <v>372687954</v>
      </c>
      <c r="L50" s="115" t="s">
        <v>1148</v>
      </c>
      <c r="M50" s="117"/>
      <c r="N50" s="115" t="s">
        <v>27</v>
      </c>
      <c r="O50" s="115" t="s">
        <v>26</v>
      </c>
      <c r="P50" s="78"/>
    </row>
    <row r="51" spans="1:16" s="6" customFormat="1" ht="24.75" customHeight="1" outlineLevel="1" x14ac:dyDescent="0.25">
      <c r="A51" s="142">
        <v>4</v>
      </c>
      <c r="B51" s="111" t="s">
        <v>2665</v>
      </c>
      <c r="C51" s="112" t="s">
        <v>31</v>
      </c>
      <c r="D51" s="110" t="s">
        <v>2683</v>
      </c>
      <c r="E51" s="144">
        <v>43040</v>
      </c>
      <c r="F51" s="144">
        <v>43404</v>
      </c>
      <c r="G51" s="159">
        <f t="shared" ref="G51:G107" si="3">IF(AND(E51&lt;&gt;"",F51&lt;&gt;""),((F51-E51)/30),"")</f>
        <v>12.133333333333333</v>
      </c>
      <c r="H51" s="121" t="s">
        <v>2684</v>
      </c>
      <c r="I51" s="120" t="s">
        <v>660</v>
      </c>
      <c r="J51" s="120" t="s">
        <v>669</v>
      </c>
      <c r="K51" s="122">
        <v>365367600</v>
      </c>
      <c r="L51" s="115" t="s">
        <v>1148</v>
      </c>
      <c r="M51" s="117"/>
      <c r="N51" s="115" t="s">
        <v>27</v>
      </c>
      <c r="O51" s="115" t="s">
        <v>26</v>
      </c>
      <c r="P51" s="78"/>
    </row>
    <row r="52" spans="1:16" s="7" customFormat="1" ht="24.75" customHeight="1" outlineLevel="1" x14ac:dyDescent="0.25">
      <c r="A52" s="143">
        <v>5</v>
      </c>
      <c r="B52" s="111" t="s">
        <v>2665</v>
      </c>
      <c r="C52" s="112" t="s">
        <v>31</v>
      </c>
      <c r="D52" s="110" t="s">
        <v>2685</v>
      </c>
      <c r="E52" s="144">
        <v>43405</v>
      </c>
      <c r="F52" s="144">
        <v>43455</v>
      </c>
      <c r="G52" s="159">
        <f t="shared" si="3"/>
        <v>1.6666666666666667</v>
      </c>
      <c r="H52" s="119" t="s">
        <v>2686</v>
      </c>
      <c r="I52" s="120" t="s">
        <v>660</v>
      </c>
      <c r="J52" s="120" t="s">
        <v>669</v>
      </c>
      <c r="K52" s="122">
        <v>41836200</v>
      </c>
      <c r="L52" s="115" t="s">
        <v>1148</v>
      </c>
      <c r="M52" s="117"/>
      <c r="N52" s="115" t="s">
        <v>27</v>
      </c>
      <c r="O52" s="115" t="s">
        <v>26</v>
      </c>
      <c r="P52" s="79"/>
    </row>
    <row r="53" spans="1:16" s="7" customFormat="1" ht="24.75" customHeight="1" outlineLevel="1" x14ac:dyDescent="0.25">
      <c r="A53" s="143">
        <v>6</v>
      </c>
      <c r="B53" s="111" t="s">
        <v>2665</v>
      </c>
      <c r="C53" s="112" t="s">
        <v>31</v>
      </c>
      <c r="D53" s="110" t="s">
        <v>2687</v>
      </c>
      <c r="E53" s="144">
        <v>43486</v>
      </c>
      <c r="F53" s="144">
        <v>43812</v>
      </c>
      <c r="G53" s="159">
        <f t="shared" si="3"/>
        <v>10.866666666666667</v>
      </c>
      <c r="H53" s="119" t="s">
        <v>2695</v>
      </c>
      <c r="I53" s="113" t="s">
        <v>660</v>
      </c>
      <c r="J53" s="113" t="s">
        <v>669</v>
      </c>
      <c r="K53" s="116">
        <v>359897765</v>
      </c>
      <c r="L53" s="115" t="s">
        <v>1148</v>
      </c>
      <c r="M53" s="117"/>
      <c r="N53" s="115" t="s">
        <v>27</v>
      </c>
      <c r="O53" s="115" t="s">
        <v>1148</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2689</v>
      </c>
      <c r="E114" s="144">
        <v>43879</v>
      </c>
      <c r="F114" s="144">
        <v>44196</v>
      </c>
      <c r="G114" s="159">
        <f>IF(AND(E114&lt;&gt;"",F114&lt;&gt;""),((F114-E114)/30),"")</f>
        <v>10.566666666666666</v>
      </c>
      <c r="H114" s="121" t="s">
        <v>2688</v>
      </c>
      <c r="I114" s="120" t="s">
        <v>660</v>
      </c>
      <c r="J114" s="120" t="s">
        <v>669</v>
      </c>
      <c r="K114" s="122">
        <v>539060489</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v>0</v>
      </c>
      <c r="G179" s="164" t="str">
        <f>IF(F179&gt;0,SUM(E179+F179),"")</f>
        <v/>
      </c>
      <c r="H179" s="5"/>
      <c r="I179" s="216" t="s">
        <v>2671</v>
      </c>
      <c r="J179" s="216"/>
      <c r="K179" s="216"/>
      <c r="L179" s="216"/>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10727286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30420</v>
      </c>
      <c r="D193" s="5"/>
      <c r="E193" s="125">
        <v>208</v>
      </c>
      <c r="F193" s="5"/>
      <c r="G193" s="5"/>
      <c r="H193" s="146" t="s">
        <v>2690</v>
      </c>
      <c r="J193" s="5"/>
      <c r="K193" s="126">
        <v>40920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2691</v>
      </c>
      <c r="J211" s="27" t="s">
        <v>2622</v>
      </c>
      <c r="K211" s="147" t="s">
        <v>2693</v>
      </c>
      <c r="L211" s="21"/>
      <c r="M211" s="21"/>
      <c r="N211" s="21"/>
      <c r="O211" s="8"/>
    </row>
    <row r="212" spans="1:15" x14ac:dyDescent="0.25">
      <c r="A212" s="9"/>
      <c r="B212" s="27" t="s">
        <v>2619</v>
      </c>
      <c r="C212" s="146" t="s">
        <v>2690</v>
      </c>
      <c r="D212" s="21"/>
      <c r="G212" s="27" t="s">
        <v>2621</v>
      </c>
      <c r="H212" s="147" t="s">
        <v>2692</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2020-12-22T18:27:33Z</cp:lastPrinted>
  <dcterms:created xsi:type="dcterms:W3CDTF">2020-10-14T21:57:42Z</dcterms:created>
  <dcterms:modified xsi:type="dcterms:W3CDTF">2020-12-22T20:45:34Z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