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D:\Wiston\Sagrado Corazón\"/>
    </mc:Choice>
  </mc:AlternateContent>
  <xr:revisionPtr revIDLastSave="0" documentId="8_{F697999C-158A-4892-B024-EC7D76ECB641}"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<sst xmlns="http://schemas.openxmlformats.org/spreadsheetml/2006/main" count="3151" uniqueCount="2707">
  <si>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</si>
  <si>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</si>
  <si>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</si>
  <si>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</si>
  <si>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</si>
  <si>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</si>
  <si>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</si>
  <si>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</si>
  <si>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</si>
  <si>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</si>
  <si>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</si>
  <si>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</si>
  <si>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</si>
  <si>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</si>
  <si>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</si>
  <si>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</si>
  <si>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</si>
  <si>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</si>
  <si>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</si>
  <si>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</si>
  <si>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</si>
  <si>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</si>
  <si>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</si>
  <si>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</si>
  <si>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</si>
  <si>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</si>
  <si>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</si>
  <si>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</si>
  <si>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</si>
  <si>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</si>
  <si>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</si>
  <si>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</si>
  <si>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</si>
  <si>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</si>
  <si>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</si>
  <si>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</si>
  <si>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</si>
  <si>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</si>
  <si>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</si>
  <si>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</si>
  <si>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</si>
  <si>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</si>
  <si>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</si>
  <si>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</si>
  <si>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</si>
  <si>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</si>
  <si>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</si>
  <si>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</si>
  <si>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</si>
  <si>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</si>
  <si>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</si>
  <si>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</si>
  <si>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</si>
  <si>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</si>
  <si>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</si>
  <si>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</si>
  <si>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</si>
  <si>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</si>
  <si>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</si>
  <si>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</si>
  <si>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</si>
  <si>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</si>
  <si>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</si>
  <si>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</si>
  <si>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</si>
  <si>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</si>
  <si>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</si>
  <si>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</si>
  <si>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</si>
  <si>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</si>
  <si>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</si>
  <si>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</si>
  <si>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</si>
  <si>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</si>
  <si>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</si>
  <si>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</si>
  <si>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</si>
  <si>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</si>
  <si>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</si>
  <si>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</si>
  <si>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</si>
  <si>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</si>
  <si>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</si>
  <si>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</si>
  <si>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</si>
  <si>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</si>
  <si>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</si>
  <si>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</si>
  <si>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</si>
  <si>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</si>
  <si>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</si>
  <si>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</si>
  <si>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</si>
  <si>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</si>
  <si>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</si>
  <si>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</si>
  <si>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</si>
  <si>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</si>
  <si>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</si>
  <si>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</si>
  <si>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</si>
  <si>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</si>
  <si>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</si>
  <si>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</si>
  <si>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</si>
  <si>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</si>
  <si>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</si>
  <si>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</si>
  <si>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</si>
  <si>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</si>
  <si>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</si>
  <si>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</si>
  <si>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</si>
  <si>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</si>
  <si>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</si>
  <si>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</si>
  <si>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</si>
  <si>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</si>
  <si>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</si>
  <si>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</si>
  <si>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</si>
  <si>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</si>
  <si>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</si>
  <si>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</si>
  <si>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</si>
  <si>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</si>
  <si>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</si>
  <si>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</si>
  <si>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</si>
  <si>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</si>
  <si>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</si>
  <si>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</si>
  <si>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</si>
  <si>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</si>
  <si>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</si>
  <si>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</si>
  <si>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</si>
  <si>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</si>
  <si>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</si>
  <si>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</si>
  <si>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</si>
  <si>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</si>
  <si>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</si>
  <si>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</si>
  <si>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</si>
  <si>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</si>
  <si>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</si>
  <si>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</si>
  <si>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</si>
  <si>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</si>
  <si>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</si>
  <si>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</si>
  <si>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</si>
  <si>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</si>
  <si>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</si>
  <si>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</si>
  <si>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</si>
  <si>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</si>
  <si>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</si>
  <si>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</si>
  <si>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</si>
  <si>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</si>
  <si>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</si>
  <si>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</si>
  <si>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</si>
  <si>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</si>
  <si>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</si>
  <si>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</si>
  <si>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</si>
  <si>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</si>
  <si>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</si>
  <si>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</si>
  <si>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</si>
  <si>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</si>
  <si>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</si>
  <si>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</si>
  <si>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</si>
  <si>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</si>
  <si>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</si>
  <si>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</si>
  <si>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</si>
  <si>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</si>
  <si>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</si>
  <si>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</si>
  <si>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</si>
  <si>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</si>
  <si>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</si>
  <si>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</si>
  <si>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</si>
  <si>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</si>
  <si>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</si>
  <si>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</si>
  <si>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</si>
  <si>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</si>
  <si>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</si>
  <si>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</si>
  <si>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</si>
  <si>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</si>
  <si>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</si>
  <si>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</si>
  <si>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</si>
  <si>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</si>
  <si>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</si>
  <si>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</si>
  <si>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</si>
  <si>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</si>
  <si>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</si>
  <si>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</si>
  <si>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</si>
  <si>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</si>
  <si>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</si>
  <si>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</si>
  <si>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</si>
  <si>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</si>
  <si>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</si>
  <si>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</si>
  <si>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</si>
  <si>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</si>
  <si>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</si>
  <si>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</si>
  <si>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</si>
  <si>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</si>
  <si>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</si>
  <si>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</si>
  <si>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</si>
  <si>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</si>
  <si>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</si>
  <si>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</si>
  <si>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</si>
  <si>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</si>
  <si>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</si>
  <si>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</si>
  <si>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</si>
  <si>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</si>
  <si>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</si>
  <si>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</si>
  <si>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</si>
  <si>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</si>
  <si>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</si>
  <si>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</si>
  <si>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</si>
  <si>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</si>
  <si>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</si>
  <si>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</si>
  <si>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</si>
  <si>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</si>
  <si>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</si>
  <si>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</si>
  <si>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</si>
  <si>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</si>
  <si>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</si>
  <si>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</si>
  <si>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</si>
  <si>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</si>
  <si>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</si>
  <si>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</si>
  <si>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</si>
  <si>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</si>
  <si>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</si>
  <si>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</si>
  <si>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</si>
  <si>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</si>
  <si>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</si>
  <si>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</si>
  <si>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</si>
  <si>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</si>
  <si>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</si>
  <si>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</si>
  <si>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</si>
  <si>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</si>
  <si>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</si>
  <si>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</si>
  <si>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</si>
  <si>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</si>
  <si>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</si>
  <si>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</si>
  <si>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</si>
  <si>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</si>
  <si>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</si>
  <si>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</si>
  <si>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</si>
  <si>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</si>
  <si>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</si>
  <si>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</si>
  <si>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</si>
  <si>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</si>
  <si>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</si>
  <si>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</si>
  <si>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</si>
  <si>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</si>
  <si>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</si>
  <si>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</si>
  <si>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</si>
  <si>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</si>
  <si>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</si>
  <si>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</si>
  <si>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</si>
  <si>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</si>
  <si>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</si>
  <si>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</si>
  <si>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</si>
  <si>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</si>
  <si>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</si>
  <si>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</si>
  <si>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</si>
  <si>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</si>
  <si>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</si>
  <si>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</si>
  <si>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</si>
  <si>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</si>
  <si>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</si>
  <si>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</si>
  <si>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</si>
  <si>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</si>
  <si>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</si>
  <si>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</si>
  <si>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</si>
  <si>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</si>
  <si>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</si>
  <si>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</si>
  <si>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</si>
  <si>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</si>
  <si>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</si>
  <si>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</si>
  <si>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</si>
  <si>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</si>
  <si>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</si>
  <si>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</si>
  <si>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</si>
  <si>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</si>
  <si>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</si>
  <si>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</si>
  <si>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</si>
  <si>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</si>
  <si>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</si>
  <si>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</si>
  <si>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</si>
  <si>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</si>
  <si>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</si>
  <si>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</si>
  <si>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</si>
  <si>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</si>
  <si>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</si>
  <si>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</si>
  <si>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</si>
  <si>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</si>
  <si>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</si>
  <si>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</si>
  <si>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</si>
  <si>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</si>
  <si>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</si>
  <si>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</si>
  <si>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</si>
  <si>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</si>
  <si>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</si>
  <si>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</si>
  <si>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</si>
  <si>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</si>
  <si>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</si>
  <si>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</si>
  <si>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</si>
  <si>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</si>
  <si>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</si>
  <si>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</si>
  <si>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</si>
  <si>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</si>
  <si>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</si>
  <si>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</si>
  <si>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</si>
  <si>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</si>
  <si>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</si>
  <si>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</si>
  <si>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</si>
  <si>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</si>
  <si>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</si>
  <si>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</si>
  <si>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</si>
  <si>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</si>
  <si>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</si>
  <si>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</si>
  <si>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</si>
  <si>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</si>
  <si>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</si>
  <si>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</si>
  <si>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</si>
  <si>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</si>
  <si>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</si>
  <si>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</si>
  <si>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</si>
  <si>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</si>
  <si>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</si>
  <si>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</si>
  <si>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</si>
  <si>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</si>
  <si>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</si>
  <si>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</si>
  <si>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</si>
  <si>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</si>
  <si>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</si>
  <si>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</si>
  <si>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</si>
  <si>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</si>
  <si>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</si>
  <si>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</si>
  <si>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</si>
  <si>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</si>
  <si>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</si>
  <si>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</si>
  <si>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</si>
  <si>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</si>
  <si>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</si>
  <si>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</si>
  <si>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</si>
  <si>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</si>
  <si>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</si>
  <si>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</si>
  <si>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</si>
  <si>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</si>
  <si>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</si>
  <si>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</si>
  <si>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</si>
  <si>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</si>
  <si>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</si>
  <si>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</si>
  <si>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</si>
  <si>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</si>
  <si>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</si>
  <si>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</si>
  <si>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</si>
  <si>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</si>
  <si>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</si>
  <si>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</si>
  <si>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</si>
  <si>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</si>
  <si>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</si>
  <si>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</si>
  <si>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</si>
  <si>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</si>
  <si>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</si>
  <si>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</si>
  <si>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</si>
  <si>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</si>
  <si>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</si>
  <si>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</si>
  <si>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</si>
  <si>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</si>
  <si>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</si>
  <si>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</si>
  <si>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</si>
  <si>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</si>
  <si>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</si>
  <si>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</si>
  <si>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</si>
  <si>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</si>
  <si>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</si>
  <si>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</si>
  <si>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</si>
  <si>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</si>
  <si>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</si>
  <si>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</si>
  <si>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</si>
  <si>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</si>
  <si>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</si>
  <si>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</si>
  <si>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</si>
  <si>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</si>
  <si>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</si>
  <si>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</si>
  <si>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</si>
  <si>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</si>
  <si>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</si>
  <si>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</si>
  <si>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</si>
  <si>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</si>
  <si>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</si>
  <si>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</si>
  <si>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</si>
  <si>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</si>
  <si>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</si>
  <si>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</si>
  <si>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</si>
  <si>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</si>
  <si>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</si>
  <si>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</si>
  <si>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</si>
  <si>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</si>
  <si>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</si>
  <si>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</si>
  <si>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</si>
  <si>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</si>
  <si>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</si>
  <si>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</si>
  <si>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</si>
  <si>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</si>
  <si>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</si>
  <si>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</si>
  <si>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</si>
  <si>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</si>
  <si>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</si>
  <si>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</si>
  <si>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</si>
  <si>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</si>
  <si>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</si>
  <si>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</si>
  <si>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</si>
  <si>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</si>
  <si>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</si>
  <si>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</si>
  <si>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</si>
  <si>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</si>
  <si>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</si>
  <si>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</si>
  <si>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</si>
  <si>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</si>
  <si>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</si>
  <si>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</si>
  <si>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</si>
  <si>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</si>
  <si>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</si>
  <si>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</si>
  <si>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</si>
  <si>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</si>
  <si>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</si>
  <si>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</si>
  <si>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</si>
  <si>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</si>
  <si>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</si>
  <si>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</si>
  <si>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</si>
  <si>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</si>
  <si>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</si>
  <si>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</si>
  <si>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</si>
  <si>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</si>
  <si>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</si>
  <si>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</si>
  <si>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</si>
  <si>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</si>
  <si>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</si>
  <si>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</si>
  <si>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</si>
  <si>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</si>
  <si>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</si>
  <si>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</si>
  <si>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</si>
  <si>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</si>
  <si>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</si>
  <si>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</si>
  <si>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</si>
  <si>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</si>
  <si>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</si>
  <si>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</si>
  <si>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</si>
  <si>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</si>
  <si>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</si>
  <si>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</si>
  <si>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</si>
  <si>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</si>
  <si>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</si>
  <si>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</si>
  <si>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</si>
  <si>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</si>
  <si>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</si>
  <si>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</si>
  <si>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</si>
  <si>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</si>
  <si>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</si>
  <si>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</si>
  <si>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</si>
  <si>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</si>
  <si>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</si>
  <si>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</si>
  <si>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</si>
  <si>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</si>
  <si>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</si>
  <si>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</si>
  <si>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</si>
  <si>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</si>
  <si>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</si>
  <si>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</si>
  <si>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</si>
  <si>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</si>
  <si>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</si>
  <si>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</si>
  <si>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</si>
  <si>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</si>
  <si>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</si>
  <si>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</si>
  <si>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</si>
  <si>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</si>
  <si>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</si>
  <si>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</si>
  <si>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</si>
  <si>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</si>
  <si>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</si>
  <si>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</si>
  <si>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</si>
  <si>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</si>
  <si>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</si>
  <si>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</si>
  <si>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</si>
  <si>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</si>
  <si>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</si>
  <si>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</si>
  <si>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</si>
  <si>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</si>
  <si>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</si>
  <si>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</si>
  <si>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</si>
  <si>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</si>
  <si>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</si>
  <si>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</si>
  <si>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</si>
  <si>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</si>
  <si>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</si>
  <si>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</si>
  <si>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</si>
  <si>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</si>
  <si>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</si>
  <si>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</si>
  <si>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</si>
  <si>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</si>
  <si>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</si>
  <si>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</si>
  <si>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</si>
  <si>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</si>
  <si>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</si>
  <si>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</si>
  <si>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</si>
  <si>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</si>
  <si>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</si>
  <si>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</si>
  <si>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</si>
  <si>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</si>
  <si>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</si>
  <si>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</si>
  <si>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</si>
  <si>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</si>
  <si>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</si>
  <si>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</si>
  <si>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</si>
  <si>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</si>
  <si>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</si>
  <si>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</si>
  <si>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</si>
  <si>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</si>
  <si>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</si>
  <si>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</si>
  <si>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</si>
  <si>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</si>
  <si>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</si>
  <si>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</si>
  <si>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</si>
  <si>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</si>
  <si>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</si>
  <si>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</si>
  <si>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</si>
  <si>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</si>
  <si>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</si>
  <si>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</si>
  <si>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</si>
  <si>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</si>
  <si>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</si>
  <si>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</si>
  <si>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</si>
  <si>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</si>
  <si>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</si>
  <si>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</si>
  <si>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</si>
  <si>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</si>
  <si>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</si>
  <si>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</si>
  <si>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</si>
  <si>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</si>
  <si>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</si>
  <si>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</si>
  <si>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</si>
  <si>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</si>
  <si>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</si>
  <si>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</si>
  <si>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</si>
  <si>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</si>
  <si>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</si>
  <si>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</si>
  <si>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</si>
  <si>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</si>
  <si>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</si>
  <si>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</si>
  <si>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</si>
  <si>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</si>
  <si>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</si>
  <si>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</si>
  <si>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</si>
  <si>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</si>
  <si>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</si>
  <si>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</si>
  <si>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</si>
  <si>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</si>
  <si>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</si>
  <si>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</si>
  <si>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</si>
  <si>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</si>
  <si>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</si>
  <si>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</si>
  <si>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</si>
  <si>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</si>
  <si>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</si>
  <si>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</si>
  <si>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</si>
  <si>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</si>
  <si>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</si>
  <si>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</si>
  <si>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</si>
  <si>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</si>
  <si>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</si>
  <si>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</si>
  <si>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</si>
  <si>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</si>
  <si>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</si>
  <si>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</si>
  <si>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</si>
  <si>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</si>
  <si>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</si>
  <si>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</si>
  <si>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</si>
  <si>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</si>
  <si>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</si>
  <si>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</si>
  <si>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</si>
  <si>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</si>
  <si>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</si>
  <si>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</si>
  <si>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</si>
  <si>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</si>
  <si>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</si>
  <si>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</si>
  <si>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</si>
  <si>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</si>
  <si>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</si>
  <si>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</si>
  <si>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</si>
  <si>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</si>
  <si>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</si>
  <si>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</si>
  <si>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</si>
  <si>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</si>
  <si>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</si>
  <si>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</si>
  <si>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</si>
  <si>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</si>
  <si>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</si>
  <si>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</si>
  <si>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</si>
  <si>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</si>
  <si>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</si>
  <si>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</si>
  <si>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</si>
  <si>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</si>
  <si>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</si>
  <si>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</si>
  <si>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</si>
  <si>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</si>
  <si>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</si>
  <si>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</si>
  <si>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</si>
  <si>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</si>
  <si>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</si>
  <si>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</si>
  <si>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</si>
  <si>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</si>
  <si>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</si>
  <si>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</si>
  <si>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</si>
  <si>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</si>
  <si>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</si>
  <si>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</si>
  <si>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</si>
  <si>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</si>
  <si>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</si>
  <si>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</si>
  <si>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</si>
  <si>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</si>
  <si>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</si>
  <si>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</si>
  <si>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</si>
  <si>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</si>
  <si>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</si>
  <si>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</si>
  <si>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</si>
  <si>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</si>
  <si>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</si>
  <si>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</si>
  <si>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</si>
  <si>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</si>
  <si>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</si>
  <si>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</si>
  <si>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</si>
  <si>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</si>
  <si>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</si>
  <si>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</si>
  <si>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</si>
  <si>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</si>
  <si>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</si>
  <si>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</si>
  <si>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</si>
  <si>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</si>
  <si>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</si>
  <si>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</si>
  <si>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</si>
  <si>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</si>
  <si>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</si>
  <si>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</si>
  <si>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</si>
  <si>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</si>
  <si>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</si>
  <si>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</si>
  <si>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</si>
  <si>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</si>
  <si>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</si>
  <si>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</si>
  <si>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</si>
  <si>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</si>
  <si>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</si>
  <si>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</si>
  <si>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</si>
  <si>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</si>
  <si>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</si>
  <si>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</si>
  <si>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</si>
  <si>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</si>
  <si>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</si>
  <si>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</si>
  <si>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</si>
  <si>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</si>
  <si>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</si>
  <si>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</si>
  <si>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</si>
  <si>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</si>
  <si>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</si>
  <si>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</si>
  <si>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</si>
  <si>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</si>
  <si>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</si>
  <si>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</si>
  <si>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</si>
  <si>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</si>
  <si>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</si>
  <si>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</si>
  <si>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</si>
  <si>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</si>
  <si>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</si>
  <si>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</si>
  <si>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</si>
  <si>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</si>
  <si>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</si>
  <si>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</si>
  <si>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</si>
  <si>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</si>
  <si>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</si>
  <si>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</si>
  <si>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</si>
  <si>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</si>
  <si>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</si>
  <si>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</si>
  <si>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</si>
  <si>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</si>
  <si>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</si>
  <si>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</si>
  <si>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</si>
  <si>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</si>
  <si>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</si>
  <si>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</si>
  <si>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</si>
  <si>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</si>
  <si>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</si>
  <si>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</si>
  <si>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</si>
  <si>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</si>
  <si>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</si>
  <si>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</si>
  <si>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</si>
  <si>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</si>
  <si>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</si>
  <si>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</si>
  <si>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</si>
  <si>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</si>
  <si>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</si>
  <si>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</si>
  <si>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</si>
  <si>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</si>
  <si>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</si>
  <si>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</si>
  <si>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</si>
  <si>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</si>
  <si>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</si>
  <si>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</si>
  <si>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</si>
  <si>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</si>
  <si>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</si>
  <si>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</si>
  <si>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</si>
  <si>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</si>
  <si>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</si>
  <si>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</si>
  <si>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</si>
  <si>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</si>
  <si>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</si>
  <si>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</si>
  <si>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</si>
  <si>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</si>
  <si>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</si>
  <si>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</si>
  <si>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</si>
  <si>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</si>
  <si>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</si>
  <si>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</si>
  <si>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</si>
  <si>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</si>
  <si>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</si>
  <si>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</si>
  <si>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</si>
  <si>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</si>
  <si>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</si>
  <si>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</si>
  <si>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</si>
  <si>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</si>
  <si>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</si>
  <si>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</si>
  <si>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</si>
  <si>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</si>
  <si>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</si>
  <si>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</si>
  <si>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</si>
  <si>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</si>
  <si>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</si>
  <si>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</si>
  <si>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</si>
  <si>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</si>
  <si>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</si>
  <si>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</si>
  <si>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</si>
  <si>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</si>
  <si>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</si>
  <si>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</si>
  <si>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</si>
  <si>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</si>
  <si>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</si>
  <si>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</si>
  <si>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</si>
  <si>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</si>
  <si>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</si>
  <si>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</si>
  <si>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</si>
  <si>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</si>
  <si>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</si>
  <si>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</si>
  <si>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</si>
  <si>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</si>
  <si>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</si>
  <si>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</si>
  <si>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</si>
  <si>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</si>
  <si>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</si>
  <si>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</si>
  <si>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</si>
  <si>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</si>
  <si>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</si>
  <si>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</si>
  <si>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</si>
  <si>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</si>
  <si>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</si>
  <si>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</si>
  <si>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</si>
  <si>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</si>
  <si>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</si>
  <si>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</si>
  <si>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</si>
  <si>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</si>
  <si>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</si>
  <si>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</si>
  <si>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</si>
  <si>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</si>
  <si>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</si>
  <si>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</si>
  <si>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</si>
  <si>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</si>
  <si>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</si>
  <si>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</si>
  <si>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</si>
  <si>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</si>
  <si>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</si>
  <si>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</si>
  <si>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</si>
  <si>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</si>
  <si>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</si>
  <si>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</si>
  <si>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</si>
  <si>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</si>
  <si>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</si>
  <si>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</si>
  <si>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</si>
  <si>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</si>
  <si>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</si>
  <si>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</si>
  <si>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</si>
  <si>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</si>
  <si>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</si>
  <si>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</si>
  <si>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</si>
  <si>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</si>
  <si>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</si>
  <si>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</si>
  <si>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</si>
  <si>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</si>
  <si>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</si>
  <si>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</si>
  <si>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</si>
  <si>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</si>
  <si>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</si>
  <si>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</si>
  <si>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</si>
  <si>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</si>
  <si>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</si>
  <si>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</si>
  <si>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</si>
  <si>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</si>
  <si>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</si>
  <si>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</si>
  <si>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</si>
  <si>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</si>
  <si>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</si>
  <si>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</si>
  <si>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</si>
  <si>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</si>
  <si>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</si>
  <si>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</si>
  <si>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</si>
  <si>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</si>
  <si>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</si>
  <si>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</si>
  <si>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</si>
  <si>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</si>
  <si>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</si>
  <si>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</si>
  <si>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</si>
  <si>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</si>
  <si>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</si>
  <si>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</si>
  <si>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</si>
  <si>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</si>
  <si>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</si>
  <si>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</si>
  <si>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</si>
  <si>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</si>
  <si>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</si>
  <si>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</si>
  <si>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</si>
  <si>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</si>
  <si>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</si>
  <si>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</si>
  <si>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</si>
  <si>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</si>
  <si>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</si>
  <si>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</si>
  <si>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</si>
  <si>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</si>
  <si>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</si>
  <si>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</si>
  <si>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</si>
  <si>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</si>
  <si>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</si>
  <si>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</si>
  <si>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</si>
  <si>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</si>
  <si>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</si>
  <si>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</si>
  <si>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</si>
  <si>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</si>
  <si>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</si>
  <si>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</si>
  <si>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</si>
  <si>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</si>
  <si>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</si>
  <si>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</si>
  <si>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</si>
  <si>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</si>
  <si>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</si>
  <si>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</si>
  <si>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</si>
  <si>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</si>
  <si>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</si>
  <si>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</si>
  <si>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</si>
  <si>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</si>
  <si>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</si>
  <si>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</si>
  <si>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</si>
  <si>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</si>
  <si>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</si>
  <si>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</si>
  <si>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</si>
  <si>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</si>
  <si>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</si>
  <si>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</si>
  <si>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</si>
  <si>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</si>
  <si>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</si>
  <si>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</si>
  <si>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</si>
  <si>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</si>
  <si>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</si>
  <si>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</si>
  <si>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</si>
  <si>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</si>
  <si>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</si>
  <si>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</si>
  <si>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</si>
  <si>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</si>
  <si>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</si>
  <si>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</si>
  <si>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</si>
  <si>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</si>
  <si>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</si>
  <si>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</si>
  <si>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</si>
  <si>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</si>
  <si>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</si>
  <si>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</si>
  <si>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</si>
  <si>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</si>
  <si>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</si>
  <si>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</si>
  <si>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</si>
  <si>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</si>
  <si>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</si>
  <si>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</si>
  <si>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</si>
  <si>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</si>
  <si>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</si>
  <si>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</si>
  <si>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</si>
  <si>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</si>
  <si>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</si>
  <si>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</si>
  <si>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</si>
  <si>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</si>
  <si>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</si>
  <si>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</si>
  <si>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</si>
  <si>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</si>
  <si>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</si>
  <si>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</si>
  <si>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</si>
  <si>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</si>
  <si>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</si>
  <si>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</si>
  <si>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</si>
  <si>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</si>
  <si>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</si>
  <si>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</si>
  <si>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</si>
  <si>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</si>
  <si>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</si>
  <si>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</si>
  <si>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</si>
  <si>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</si>
  <si>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</si>
  <si>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</si>
  <si>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</si>
  <si>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</si>
  <si>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</si>
  <si>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</si>
  <si>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</si>
  <si>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</si>
  <si>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</si>
  <si>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</si>
  <si>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</si>
  <si>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</si>
  <si>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</si>
  <si>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</si>
  <si>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</si>
  <si>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</si>
  <si>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</si>
  <si>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</si>
  <si>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</si>
  <si>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</si>
  <si>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</si>
  <si>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</si>
  <si>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</si>
  <si>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</si>
  <si>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</si>
  <si>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</si>
  <si>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</si>
  <si>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</si>
  <si>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</si>
  <si>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</si>
  <si>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</si>
  <si>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</si>
  <si>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</si>
  <si>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</si>
  <si>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</si>
  <si>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</si>
  <si>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</si>
  <si>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</si>
  <si>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</si>
  <si>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</si>
  <si>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</si>
  <si>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</si>
  <si>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</si>
  <si>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</si>
  <si>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</si>
  <si>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</si>
  <si>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</si>
  <si>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</si>
  <si>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</si>
  <si>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</si>
  <si>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</si>
  <si>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</si>
  <si>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</si>
  <si>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</si>
  <si>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</si>
  <si>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</si>
  <si>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</si>
  <si>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</si>
  <si>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</si>
  <si>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</si>
  <si>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</si>
  <si>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</si>
  <si>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</si>
  <si>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</si>
  <si>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</si>
  <si>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</si>
  <si>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</si>
  <si>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</si>
  <si>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</si>
  <si>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</si>
  <si>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</si>
  <si>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</si>
  <si>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</si>
  <si>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</si>
  <si>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</si>
  <si>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</si>
  <si>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</si>
  <si>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</si>
  <si>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</si>
  <si>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</si>
  <si>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</si>
  <si>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</si>
  <si>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</si>
  <si>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</si>
  <si>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</si>
  <si>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</si>
  <si>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</si>
  <si>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</si>
  <si>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</si>
  <si>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</si>
  <si>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</si>
  <si>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</si>
  <si>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</si>
  <si>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</si>
  <si>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</si>
  <si>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</si>
  <si>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</si>
  <si>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</si>
  <si>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</si>
  <si>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</si>
  <si>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</si>
  <si>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</si>
  <si>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</si>
  <si>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</si>
  <si>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</si>
  <si>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</si>
  <si>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</si>
  <si>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</si>
  <si>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</si>
  <si>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</si>
  <si>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</si>
  <si>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</si>
  <si>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</si>
  <si>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</si>
  <si>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</si>
  <si>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</si>
  <si>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</si>
  <si>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</si>
  <si>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</si>
  <si>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</si>
  <si>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</si>
  <si>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</si>
  <si>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</si>
  <si>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</si>
  <si>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</si>
  <si>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</si>
  <si>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</si>
  <si>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</si>
  <si>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</si>
  <si>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</si>
  <si>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</si>
  <si>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</si>
  <si>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</si>
  <si>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</si>
  <si>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</si>
  <si>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</si>
  <si>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</si>
  <si>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</si>
  <si>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</si>
  <si>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</si>
  <si>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</si>
  <si>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</si>
  <si>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</si>
  <si>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</si>
  <si>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</si>
  <si>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</si>
  <si>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</si>
  <si>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</si>
  <si>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</si>
  <si>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</si>
  <si>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</si>
  <si>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</si>
  <si>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</si>
  <si>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</si>
  <si>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</si>
  <si>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</si>
  <si>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</si>
  <si>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</si>
  <si>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</si>
  <si>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</si>
  <si>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</si>
  <si>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</si>
  <si>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</si>
  <si>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</si>
  <si>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</si>
  <si>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</si>
  <si>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</si>
  <si>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</si>
  <si>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</si>
  <si>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</si>
  <si>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</si>
  <si>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</si>
  <si>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</si>
  <si>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</si>
  <si>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</si>
  <si>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</si>
  <si>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</si>
  <si>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</si>
  <si>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</si>
  <si>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</si>
  <si>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</si>
  <si>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</si>
  <si>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</si>
  <si>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</si>
  <si>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</si>
  <si>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</si>
  <si>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</si>
  <si>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</si>
  <si>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</si>
  <si>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</si>
  <si>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</si>
  <si>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</si>
  <si>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</si>
  <si>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</si>
  <si>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</si>
  <si>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</si>
  <si>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</si>
  <si>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</si>
  <si>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</si>
  <si>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</si>
  <si>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</si>
  <si>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</si>
  <si>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</si>
  <si>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</si>
  <si>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</si>
  <si>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</si>
  <si>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</si>
  <si>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</si>
  <si>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</si>
  <si>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</si>
  <si>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</si>
  <si>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</si>
  <si>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</si>
  <si>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</si>
  <si>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</si>
  <si>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</si>
  <si>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</si>
  <si>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</si>
  <si>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</si>
  <si>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</si>
  <si>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</si>
  <si>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</si>
  <si>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</si>
  <si>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</si>
  <si>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</si>
  <si>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</si>
  <si>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</si>
  <si>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</si>
  <si>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</si>
  <si>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</si>
  <si>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</si>
  <si>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</si>
  <si>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</si>
  <si>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</si>
  <si>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</si>
  <si>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</si>
  <si>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</si>
  <si>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</si>
  <si>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</si>
  <si>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</si>
  <si>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</si>
  <si>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</si>
  <si>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</si>
  <si>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</si>
  <si>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</si>
  <si>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</si>
  <si>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</si>
  <si>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</si>
  <si>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</si>
  <si>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</si>
  <si>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</si>
  <si>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</si>
  <si>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</si>
  <si>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</si>
  <si>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</si>
  <si>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</si>
  <si>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</si>
  <si>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</si>
  <si>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</si>
  <si>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</si>
  <si>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</si>
  <si>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</si>
  <si>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</si>
  <si>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</si>
  <si>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</si>
  <si>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</si>
  <si>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</si>
  <si>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</si>
  <si>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</si>
  <si>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</si>
  <si>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</si>
  <si>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</si>
  <si>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</si>
  <si>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</si>
  <si>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</si>
  <si>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</si>
  <si>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</si>
  <si>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</si>
  <si>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</si>
  <si>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</si>
  <si>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</si>
  <si>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</si>
  <si>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</si>
  <si>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</si>
  <si>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</si>
  <si>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</si>
  <si>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</si>
  <si>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</si>
  <si>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</si>
  <si>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</si>
  <si>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</si>
  <si>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</si>
  <si>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</si>
  <si>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</si>
  <si>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</si>
  <si>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</si>
  <si>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</si>
  <si>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</si>
  <si>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</si>
  <si>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</si>
  <si>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</si>
  <si>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</si>
  <si>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</si>
  <si>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</si>
  <si>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</si>
  <si>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</si>
  <si>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</si>
  <si>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</si>
  <si>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</si>
  <si>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</si>
  <si>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</si>
  <si>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</si>
  <si>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</si>
  <si>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</si>
  <si>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</si>
  <si>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</si>
  <si>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</si>
  <si>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</si>
  <si>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</si>
  <si>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</si>
  <si>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</si>
  <si>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</si>
  <si>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</si>
  <si>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</si>
  <si>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</si>
  <si>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</si>
  <si>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</si>
  <si>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</si>
  <si>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</si>
  <si>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</si>
  <si>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</si>
  <si>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</si>
  <si>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</si>
  <si>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</si>
  <si>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</si>
  <si>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</si>
  <si>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</si>
  <si>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</si>
  <si>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</si>
  <si>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</si>
  <si>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</si>
  <si>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</si>
  <si>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</si>
  <si>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</si>
  <si>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</si>
  <si>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</si>
  <si>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</si>
  <si>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</si>
  <si>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</si>
  <si>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</si>
  <si>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</si>
  <si>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</si>
  <si>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</si>
  <si>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</si>
  <si>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</si>
  <si>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</si>
  <si>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</si>
  <si>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</si>
  <si>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</si>
  <si>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</si>
  <si>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</si>
  <si>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</si>
  <si>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</si>
  <si>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</si>
  <si>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</si>
  <si>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</si>
  <si>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</si>
  <si>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</si>
  <si>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</si>
  <si>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</si>
  <si>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</si>
  <si>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</si>
  <si>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</si>
  <si>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</si>
  <si>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</si>
  <si>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</si>
  <si>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</si>
  <si>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</si>
  <si>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</si>
  <si>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</si>
  <si>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</si>
  <si>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</si>
  <si>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</si>
  <si>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</si>
  <si>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</si>
  <si>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</si>
  <si>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</si>
  <si>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</si>
  <si>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</si>
  <si>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</si>
  <si>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</si>
  <si>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</si>
  <si>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</si>
  <si>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</si>
  <si>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</si>
  <si>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</si>
  <si>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</si>
  <si>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</si>
  <si>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</si>
  <si>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</si>
  <si>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</si>
  <si>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</si>
  <si>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</si>
  <si>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</si>
  <si>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</si>
  <si>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</si>
  <si>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</si>
  <si>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</si>
  <si>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</si>
  <si>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</si>
  <si>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</si>
  <si>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</si>
  <si>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</si>
  <si>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</si>
  <si>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</si>
  <si>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</si>
  <si>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</si>
  <si>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</si>
  <si>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</si>
  <si>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</si>
  <si>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</si>
  <si>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</si>
  <si>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</si>
  <si>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</si>
  <si>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</si>
  <si>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</si>
  <si>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</si>
  <si>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</si>
  <si>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</si>
  <si>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</si>
  <si>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</si>
  <si>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</si>
  <si>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</si>
  <si>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</si>
  <si>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</si>
  <si>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</si>
  <si>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</si>
  <si>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</si>
  <si>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</si>
  <si>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</si>
  <si>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</si>
  <si>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</si>
  <si>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</si>
  <si>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</si>
  <si>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</si>
  <si>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</si>
  <si>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</si>
  <si>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</si>
  <si>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</si>
  <si>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</si>
  <si>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</si>
  <si>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</si>
  <si>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</si>
  <si>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</si>
  <si>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</si>
  <si>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</si>
  <si>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</si>
  <si>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</si>
  <si>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</si>
  <si>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</si>
  <si>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</si>
  <si>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</si>
  <si>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</si>
  <si>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</si>
  <si>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</si>
  <si>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</si>
  <si>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</si>
  <si>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</si>
  <si>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</si>
  <si>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</si>
  <si>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</si>
  <si>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</si>
  <si>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</si>
  <si>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</si>
  <si>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</si>
  <si>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</si>
  <si>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</si>
  <si>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</si>
  <si>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</si>
  <si>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</si>
  <si>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</si>
  <si>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</si>
  <si>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</si>
  <si>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</si>
  <si>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</si>
  <si>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</si>
  <si>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</si>
  <si>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</si>
  <si>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</si>
  <si>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</si>
  <si>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</si>
  <si>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</si>
  <si>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</si>
  <si>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</si>
  <si>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</si>
  <si>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</si>
  <si>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</si>
  <si>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</si>
  <si>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</si>
  <si>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</si>
  <si>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</si>
  <si>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</si>
  <si>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</si>
  <si>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</si>
  <si>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</si>
  <si>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</si>
  <si>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</si>
  <si>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</si>
  <si>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</si>
  <si>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</si>
  <si>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</si>
  <si>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</si>
  <si>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</si>
  <si>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</si>
  <si>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</si>
  <si>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</si>
  <si>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</si>
  <si>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</si>
  <si>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</si>
  <si>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</si>
  <si>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</si>
  <si>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</si>
  <si>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</si>
  <si>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</si>
  <si>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</si>
  <si>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</si>
  <si>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</si>
  <si>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</si>
  <si>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</si>
  <si>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</si>
  <si>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</si>
  <si>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</si>
  <si>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</si>
  <si>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</si>
  <si>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</si>
  <si>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</si>
  <si>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</si>
  <si>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</si>
  <si>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</si>
  <si>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</si>
  <si>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</si>
  <si>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</si>
  <si>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</si>
  <si>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</si>
  <si>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</si>
  <si>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</si>
  <si>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</si>
  <si>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</si>
  <si>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</si>
  <si>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</si>
  <si>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</si>
  <si>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</si>
  <si>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</si>
  <si>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</si>
  <si>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</si>
  <si>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</si>
  <si>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</si>
  <si>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</si>
  <si>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</si>
  <si>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</si>
  <si>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</si>
  <si>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</si>
  <si>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</si>
  <si>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</si>
  <si>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</si>
  <si>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</si>
  <si>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</si>
  <si>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</si>
  <si>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</si>
  <si>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</si>
  <si>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</si>
  <si>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</si>
  <si>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</si>
  <si>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</si>
  <si>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</si>
  <si>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</si>
  <si>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</si>
  <si>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</si>
  <si>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</si>
  <si>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</si>
  <si>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</si>
  <si>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</si>
  <si>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</si>
  <si>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</si>
  <si>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</si>
  <si>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</si>
  <si>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</si>
  <si>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</si>
  <si>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</si>
  <si>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</si>
  <si>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</si>
  <si>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</si>
  <si>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</si>
  <si>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</si>
  <si>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</si>
  <si>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</si>
  <si>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</si>
  <si>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</si>
  <si>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</si>
  <si>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</si>
  <si>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</si>
  <si>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</si>
  <si>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</si>
  <si>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</si>
  <si>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</si>
  <si>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</si>
  <si>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</si>
  <si>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</si>
  <si>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</si>
  <si>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</si>
  <si>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</si>
  <si>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</si>
  <si>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</si>
  <si>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</si>
  <si>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</si>
  <si>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</si>
  <si>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</si>
  <si>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</si>
  <si>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</si>
  <si>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</si>
  <si>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</si>
  <si>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</si>
  <si>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</si>
  <si>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</si>
  <si>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</si>
  <si>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</si>
  <si>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</si>
  <si>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</si>
  <si>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</si>
  <si>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</si>
  <si>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</si>
  <si>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</si>
  <si>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</si>
  <si>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</si>
  <si>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</si>
  <si>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</si>
  <si>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</si>
  <si>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</si>
  <si>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</si>
  <si>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</si>
  <si>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</si>
  <si>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</si>
  <si>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</si>
  <si>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</si>
  <si>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</si>
  <si>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</si>
  <si>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</si>
  <si>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</si>
  <si>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</si>
  <si>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</si>
  <si>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</si>
  <si>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</si>
  <si>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</si>
  <si>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</si>
  <si>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</si>
  <si>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</si>
  <si>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</si>
  <si>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</si>
  <si>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</si>
  <si>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</si>
  <si>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</si>
  <si>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</si>
  <si>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</si>
  <si>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</si>
  <si>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</si>
  <si>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</si>
  <si>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</si>
  <si>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</si>
  <si>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</si>
  <si>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</si>
  <si>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</si>
  <si>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</si>
  <si>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</si>
  <si>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</si>
  <si>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</si>
  <si>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</si>
  <si>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</si>
  <si>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</si>
  <si>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</si>
  <si>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</si>
  <si>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</si>
  <si>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</si>
  <si>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</si>
  <si>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</si>
  <si>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</si>
  <si>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</si>
  <si>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</si>
  <si>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</si>
  <si>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</si>
  <si>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</si>
  <si>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</si>
  <si>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</si>
  <si>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</si>
  <si>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</si>
  <si>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</si>
  <si>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</si>
  <si>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</si>
  <si>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</si>
  <si>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</si>
  <si>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</si>
  <si>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</si>
  <si>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</si>
  <si>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</si>
  <si>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</si>
  <si>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</si>
  <si>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</si>
  <si>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</si>
  <si>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</si>
  <si>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</si>
  <si>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</si>
  <si>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</si>
  <si>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</si>
  <si>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</si>
  <si>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</si>
  <si>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</si>
  <si>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</si>
  <si>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</si>
  <si>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</si>
  <si>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</si>
  <si>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</si>
  <si>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</si>
  <si>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</si>
  <si>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</si>
  <si>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</si>
  <si>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</si>
  <si>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</si>
  <si>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</si>
  <si>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</si>
  <si>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</si>
  <si>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</si>
  <si>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</si>
  <si>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</si>
  <si>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</si>
  <si>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</si>
  <si>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</si>
  <si>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</si>
  <si>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</si>
  <si>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</si>
  <si>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</si>
  <si>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</si>
  <si>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</si>
  <si>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</si>
  <si>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</si>
  <si>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</si>
  <si>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</si>
  <si>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</si>
  <si>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</si>
  <si>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</si>
  <si>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</si>
  <si>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</si>
  <si>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</si>
  <si>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</si>
  <si>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</si>
  <si>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</si>
  <si>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</si>
  <si>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</si>
  <si>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</si>
  <si>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</si>
  <si>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</si>
  <si>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</si>
  <si>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</si>
  <si>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</si>
  <si>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</si>
  <si>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</si>
  <si>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</si>
  <si>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</si>
  <si>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</si>
  <si>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</si>
  <si>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</si>
  <si>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</si>
  <si>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</si>
  <si>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</si>
  <si>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</si>
  <si>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</si>
  <si>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</si>
  <si>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</si>
  <si>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</si>
  <si>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</si>
  <si>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</si>
  <si>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</si>
  <si>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</si>
  <si>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</si>
  <si>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</si>
  <si>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</si>
  <si>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</si>
  <si>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</si>
  <si>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</si>
  <si>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</si>
  <si>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</si>
  <si>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</si>
  <si>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</si>
  <si>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</si>
  <si>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</si>
  <si>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</si>
  <si>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</si>
  <si>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</si>
  <si>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</si>
  <si>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</si>
  <si>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</si>
  <si>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</si>
  <si>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</si>
  <si>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</si>
  <si>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</si>
  <si>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</si>
  <si>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</si>
  <si>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</si>
  <si>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</si>
  <si>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</si>
  <si>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</si>
  <si>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</si>
  <si>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</si>
  <si>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</si>
  <si>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</si>
  <si>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</si>
  <si>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</si>
  <si>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</si>
  <si>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</si>
  <si>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</si>
  <si>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</si>
  <si>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</si>
  <si>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</si>
  <si>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</si>
  <si>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</si>
  <si>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</si>
  <si>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</si>
  <si>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</si>
  <si>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</si>
  <si>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</si>
  <si>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</si>
  <si>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</si>
  <si>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</si>
  <si>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</si>
  <si>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</si>
  <si>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</si>
  <si>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</si>
  <si>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</si>
  <si>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</si>
  <si>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</si>
  <si>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</si>
  <si>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</si>
  <si>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</si>
  <si>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</si>
  <si>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</si>
  <si>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</si>
  <si>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</si>
  <si>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</si>
  <si>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</si>
  <si>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</si>
  <si>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</si>
  <si>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</si>
  <si>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</si>
  <si>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</si>
  <si>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</si>
  <si>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</si>
  <si>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</si>
  <si>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</si>
  <si>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</si>
  <si>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</si>
  <si>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</si>
  <si>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</si>
  <si>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</si>
  <si>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</si>
  <si>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</si>
  <si>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</si>
  <si>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</si>
  <si>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</si>
  <si>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</si>
  <si>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</si>
  <si>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</si>
  <si>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</si>
  <si>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</si>
  <si>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</si>
  <si>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</si>
  <si>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</si>
  <si>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</si>
  <si>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</si>
  <si>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</si>
  <si>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</si>
  <si>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</si>
  <si>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</si>
  <si>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</si>
  <si>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</si>
  <si>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</si>
  <si>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</si>
  <si>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</si>
  <si>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</si>
  <si>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</si>
  <si>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</si>
  <si>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</si>
  <si>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</si>
  <si>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</si>
  <si>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</si>
  <si>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</si>
  <si>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</si>
  <si>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</si>
  <si>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</si>
  <si>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</si>
  <si>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</si>
  <si>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</si>
  <si>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</si>
  <si>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</si>
  <si>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</si>
  <si>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</si>
  <si>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</si>
  <si>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</si>
  <si>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</si>
  <si>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</si>
  <si>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</si>
  <si>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</si>
  <si>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</si>
  <si>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</si>
  <si>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</si>
  <si>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</si>
  <si>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</si>
  <si>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</si>
  <si>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</si>
  <si>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</si>
  <si>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</si>
  <si>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</si>
  <si>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</si>
  <si>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</si>
  <si>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</si>
  <si>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</si>
  <si>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</si>
  <si>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</si>
  <si>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</si>
  <si>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</si>
  <si>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</si>
  <si>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</si>
  <si>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</si>
  <si>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</si>
  <si>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</si>
  <si>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</si>
  <si>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</si>
  <si>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</si>
  <si>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</si>
  <si>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</si>
  <si>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</si>
  <si>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</si>
  <si>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</si>
  <si>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</si>
  <si>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</si>
  <si>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</si>
  <si>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</si>
  <si>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</si>
  <si>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</si>
  <si>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</si>
  <si>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</si>
  <si>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</si>
  <si>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</si>
  <si>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</si>
  <si>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</si>
  <si>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</si>
  <si>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</si>
  <si>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</si>
  <si>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</si>
  <si>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</si>
  <si>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</si>
  <si>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</si>
  <si>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</si>
  <si>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</si>
  <si>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</si>
  <si>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</si>
  <si>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</si>
  <si>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</si>
  <si>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</si>
  <si>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</si>
  <si>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</si>
  <si>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</si>
  <si>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</si>
  <si>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</si>
  <si>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</si>
  <si>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</si>
  <si>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</si>
  <si>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</si>
  <si>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</si>
  <si>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</si>
  <si>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</si>
  <si>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</si>
  <si>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</si>
  <si>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</si>
  <si>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</si>
  <si>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</si>
  <si>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</si>
  <si>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</si>
  <si>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</si>
  <si>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</si>
  <si>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</si>
  <si>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</si>
  <si>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</si>
  <si>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</si>
  <si>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</si>
  <si>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</si>
  <si>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</si>
  <si>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</si>
  <si>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</si>
  <si>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</si>
  <si>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</si>
  <si>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</si>
  <si>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</si>
  <si>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</si>
  <si>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</si>
  <si>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</si>
  <si>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</si>
  <si>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</si>
  <si>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</si>
  <si>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</si>
  <si>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</si>
  <si>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</si>
  <si>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</si>
  <si>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</si>
  <si>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</si>
  <si>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</si>
  <si>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</si>
  <si>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</si>
  <si>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</si>
  <si>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</si>
  <si>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</si>
  <si>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</si>
  <si>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</si>
  <si>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</si>
  <si>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</si>
  <si>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</si>
  <si>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</si>
  <si>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</si>
  <si>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</si>
  <si>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</si>
  <si>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</si>
  <si>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</si>
  <si>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</si>
  <si>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</si>
  <si>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</si>
  <si>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</si>
  <si>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</si>
  <si>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</si>
  <si>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</si>
  <si>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</si>
  <si>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</si>
  <si>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</si>
  <si>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</si>
  <si>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</si>
  <si>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</si>
  <si>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</si>
  <si>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</si>
  <si>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</si>
  <si>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</si>
  <si>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</si>
  <si>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</si>
  <si>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</si>
  <si>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</si>
  <si>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</si>
  <si>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</si>
  <si>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</si>
  <si>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</si>
  <si>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</si>
  <si>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</si>
  <si>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</si>
  <si>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</si>
  <si>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</si>
  <si>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</si>
  <si>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</si>
  <si>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</si>
  <si>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</si>
  <si>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</si>
  <si>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</si>
  <si>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</si>
  <si>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</si>
  <si>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</si>
  <si>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</si>
  <si>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</si>
  <si>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</si>
  <si>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</si>
  <si>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</si>
  <si>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</si>
  <si>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</si>
  <si>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</si>
  <si>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</si>
  <si>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</si>
  <si>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</si>
  <si>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</si>
  <si>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</si>
  <si>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</si>
  <si>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</si>
  <si>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</si>
  <si>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</si>
  <si>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</si>
  <si>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</si>
  <si>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</si>
  <si>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</si>
  <si>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</si>
  <si>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</si>
  <si>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</si>
  <si>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</si>
  <si>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</si>
  <si>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</si>
  <si>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</si>
  <si>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</si>
  <si>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</si>
  <si>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</si>
  <si>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</si>
  <si>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</si>
  <si>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</si>
  <si>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</si>
  <si>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</si>
  <si>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</si>
  <si>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</si>
  <si>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</si>
  <si>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</si>
  <si>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</si>
  <si>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</si>
  <si>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</si>
  <si>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</si>
  <si>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</si>
  <si>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</si>
  <si>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</si>
  <si>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</si>
  <si>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</si>
  <si>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</si>
  <si>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</si>
  <si>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</si>
  <si>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</si>
  <si>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</si>
  <si>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</si>
  <si>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</si>
  <si>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</si>
  <si>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</si>
  <si>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</si>
  <si>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</si>
  <si>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</si>
  <si>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</si>
  <si>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</si>
  <si>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</si>
  <si>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</si>
  <si>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</si>
  <si>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</si>
  <si>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</si>
  <si>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</si>
  <si>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</si>
  <si>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</si>
  <si>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</si>
  <si>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</si>
  <si>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</si>
  <si>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</si>
  <si>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</si>
  <si>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</si>
  <si>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</si>
  <si>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</si>
  <si>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</si>
  <si>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</si>
  <si>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</si>
  <si>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</si>
  <si>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</si>
  <si>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</si>
  <si>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</si>
  <si>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</si>
  <si>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</si>
  <si>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</si>
  <si>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</si>
  <si>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</si>
  <si>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</si>
  <si>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</si>
  <si>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</si>
  <si>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</si>
  <si>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</si>
  <si>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</si>
  <si>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</si>
  <si>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</si>
  <si>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</si>
  <si>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</si>
  <si>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</si>
  <si>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</si>
  <si>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</si>
  <si>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</si>
  <si>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</si>
  <si>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</si>
  <si>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</si>
  <si>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</si>
  <si>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</si>
  <si>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</si>
  <si>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</si>
  <si>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</si>
  <si>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</si>
  <si>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</si>
  <si>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</si>
  <si>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</si>
  <si>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</si>
  <si>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</si>
  <si>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</si>
  <si>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</si>
  <si>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</si>
  <si>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</si>
  <si>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</si>
  <si>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</si>
  <si>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</si>
  <si>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</si>
  <si>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</si>
  <si>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</si>
  <si>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</si>
  <si>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</si>
  <si>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</si>
  <si>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</si>
  <si>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</si>
  <si>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</si>
  <si>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</si>
  <si>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</si>
  <si>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</si>
  <si>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</si>
  <si>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</si>
  <si>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</si>
  <si>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</si>
  <si>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</si>
  <si>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</si>
  <si>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</si>
  <si>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</si>
  <si>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</si>
  <si>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</si>
  <si>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</si>
  <si>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</si>
  <si>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</si>
  <si>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</si>
  <si>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</si>
  <si>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</si>
  <si>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</si>
  <si>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</si>
  <si>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</si>
  <si>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</si>
  <si>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</si>
  <si>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</si>
  <si>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</si>
  <si>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</si>
  <si>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</si>
  <si>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</si>
  <si>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</si>
  <si>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</si>
  <si>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</si>
  <si>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</si>
  <si>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</si>
  <si>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</si>
  <si>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</si>
  <si>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</si>
  <si>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</si>
  <si>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</si>
  <si>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</si>
  <si>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</si>
  <si>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</si>
  <si>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</si>
  <si>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</si>
  <si>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</si>
  <si>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</si>
  <si>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</si>
  <si>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</si>
  <si>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</si>
  <si>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</si>
  <si>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</si>
  <si>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</si>
  <si>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</si>
  <si>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</si>
  <si>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</si>
  <si>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</si>
  <si>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</si>
  <si>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</si>
  <si>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</si>
  <si>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</si>
  <si>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</si>
  <si>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</si>
  <si>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</si>
  <si>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</si>
  <si>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</si>
  <si>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</si>
  <si>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</si>
  <si>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</si>
  <si>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</si>
  <si>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</si>
  <si>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</si>
  <si>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</si>
  <si>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</si>
  <si>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</si>
  <si>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</si>
  <si>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</si>
  <si>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</si>
  <si>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</si>
  <si>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</si>
  <si>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</si>
  <si>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</si>
  <si>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</si>
  <si>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</si>
  <si>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</si>
  <si>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</si>
  <si>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</si>
  <si>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</si>
  <si>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</si>
  <si>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</si>
  <si>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</si>
  <si>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</si>
  <si>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</si>
  <si>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</si>
  <si>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</si>
  <si>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</si>
  <si>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</si>
  <si>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</si>
  <si>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</si>
  <si>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</si>
  <si>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</si>
  <si>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</si>
  <si>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</si>
  <si>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</si>
  <si>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</si>
  <si>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</si>
  <si>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</si>
  <si>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</si>
  <si>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</si>
  <si>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</si>
  <si>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</si>
  <si>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</si>
  <si>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</si>
  <si>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</si>
  <si>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</si>
  <si>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</si>
  <si>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</si>
  <si>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</si>
  <si>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</si>
  <si>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</si>
  <si>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</si>
  <si>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</si>
  <si>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</si>
  <si>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</si>
  <si>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</si>
  <si>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</si>
  <si>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</si>
  <si>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</si>
  <si>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</si>
  <si>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</si>
  <si>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</si>
  <si>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</si>
  <si>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</si>
  <si>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</si>
  <si>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</si>
  <si>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</si>
  <si>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</si>
  <si>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</si>
  <si>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</si>
  <si>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</si>
  <si>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</si>
  <si>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</si>
  <si>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</si>
  <si>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</si>
  <si>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</si>
  <si>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</si>
  <si>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</si>
  <si>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</si>
  <si>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</si>
  <si>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</si>
  <si>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</si>
  <si>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</si>
  <si>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</si>
  <si>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</si>
  <si>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</si>
  <si>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</si>
  <si>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</si>
  <si>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</si>
  <si>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</si>
  <si>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</si>
  <si>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</si>
  <si>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</si>
  <si>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</si>
  <si>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</si>
  <si>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</si>
  <si>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</si>
  <si>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</si>
  <si>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</si>
  <si>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</si>
  <si>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</si>
  <si>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</si>
  <si>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</si>
  <si>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</si>
  <si>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</si>
  <si>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</si>
  <si>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</si>
  <si>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</si>
  <si>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</si>
  <si>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</si>
  <si>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</si>
  <si>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</si>
  <si>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</si>
  <si>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</si>
  <si>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</si>
  <si>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</si>
  <si>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</si>
  <si>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</si>
  <si>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</si>
  <si>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</si>
  <si>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</si>
  <si>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</si>
  <si>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</si>
  <si>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</si>
  <si>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</si>
  <si>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</si>
  <si>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</si>
  <si>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</si>
  <si>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</si>
  <si>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</si>
  <si>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</si>
  <si>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</si>
  <si>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</si>
  <si>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</si>
  <si>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</si>
  <si>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</si>
  <si>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</si>
  <si>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</si>
  <si>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</si>
  <si>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</si>
  <si>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</si>
  <si>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</si>
  <si>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</si>
  <si>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</si>
  <si>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</si>
  <si>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</si>
  <si>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</si>
  <si>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</si>
  <si>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</si>
  <si>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</si>
  <si>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</si>
  <si>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</si>
  <si>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</si>
  <si>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</si>
  <si>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</si>
  <si>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</si>
  <si>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</si>
  <si>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</si>
  <si>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</si>
  <si>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</si>
  <si>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</si>
  <si>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</si>
  <si>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</si>
  <si>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</si>
  <si>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</si>
  <si>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</si>
  <si>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</si>
  <si>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</si>
  <si>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</si>
  <si>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</si>
  <si>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</si>
  <si>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</si>
  <si>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</si>
  <si>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</si>
  <si>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</si>
  <si>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</si>
  <si>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</si>
  <si>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</si>
  <si>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</si>
  <si>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</si>
  <si>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</si>
  <si>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</si>
  <si>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</si>
  <si>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</si>
  <si>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</si>
  <si>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</si>
  <si>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</si>
  <si>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</si>
  <si>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</si>
  <si>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</si>
  <si>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</si>
  <si>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</si>
  <si>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</si>
  <si>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</si>
  <si>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</si>
  <si>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</si>
  <si>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</si>
  <si>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</si>
  <si>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</si>
  <si>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</si>
  <si>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</si>
  <si>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</si>
  <si>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</si>
  <si>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</si>
  <si>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</si>
  <si>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</si>
  <si>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</si>
  <si>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</si>
  <si>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</si>
  <si>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</si>
  <si>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</si>
  <si>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</si>
  <si>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</si>
  <si>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</si>
  <si>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</si>
  <si>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</si>
  <si>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</si>
  <si>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</si>
  <si>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</si>
  <si>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</si>
  <si>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</si>
  <si>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</si>
  <si>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</si>
  <si>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</si>
  <si>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</si>
  <si>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</si>
  <si>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</si>
  <si>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</si>
  <si>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</si>
  <si>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</si>
  <si>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</si>
  <si>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</si>
  <si>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</si>
  <si>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</si>
  <si>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</si>
  <si>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</si>
  <si>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</si>
  <si>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</si>
  <si>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</si>
  <si>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2021-23-10000765</t>
  </si>
  <si>
    <t>23/2020/346</t>
  </si>
  <si>
    <t>23/2019/122</t>
  </si>
  <si>
    <t>PRESTAR LOS SERVICIOS DE EDUCACION INICIAL EN EL MARCO DE LA ATENCION INTEGRAL EN CENTROS DE DESARROLLO INFANCTIL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 de conformidad con el Manual operativo de la modalidad familiar, el lineamiento tecnico para la atencion a la primera infancia y las  directrices establecidad por el ICBF, EN ARMONIA CON LA POLITICA DE ESTADO PARA EL DESARROLLO INTEGRAL DE LA PRIMERA INFANCIA DE CERO A SIEMPRE.</t>
  </si>
  <si>
    <t>BRINDAR EDUCACION EN EL MARCO DE LA ATENCION INTEGRAL DE NIÑOS NIÑAS, MUJERES GESTANTES  EN LOS SERVICIOS HCB COMUNITARIO Y HCB FAMILIA MUJER E INFANCIA  FAMI.</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</si>
  <si>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</si>
  <si>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23/2018/268</t>
  </si>
  <si>
    <t>PRESTAR EL SERVICIO CENTRO DE DESARROLLO INFANTIL CDI,  de conformidad con el manual operativo  DE LA MODALIDAD INSTITUCIONAL Y LAS DIRECTRICES ESTABLECIDAS POR EL ICBF, EN ARMONIA CON LA POLITICA DE ESTADO PARA EL DESARROLLO INTEGRAL DE LA PRIMERA  INFAN</t>
  </si>
  <si>
    <t>23/2017/372</t>
  </si>
  <si>
    <t>PRESTAR EL SERVICIO CENTRO DE DESARROLLO INFANTIL CDI,  de conformidad con el manual operativo  DE LA MODALIDAD INSTITUCIONAL Y LAS DIRECTRICES ESTABLECIDAS POR EL ICBF, EN ARMONIA CON LA POLITICA DE ESTADO PARA EL DESARROLLO INTEGRAL DE LA PRIMERA  INFANCIA</t>
  </si>
  <si>
    <t>23/2016/062</t>
  </si>
  <si>
    <t>23/2016/569</t>
  </si>
  <si>
    <t>PRESTAR EL SERVICIO CENTRO DE DESARROLLO INFANTIL CDI,  de conformidad con el manual operativo  DE LA MODALIDAD INSTITUCIONAL Y LAS DIRECTRICES ESTABLECIDAS POR EL ICBF, EN ARMONIA CON LA POLITICA DE ESTADO PARA EL DESARROLLO INTEGRAL DE LA PRIMERA  INFANCIA.</t>
  </si>
  <si>
    <t>SI</t>
  </si>
  <si>
    <t>23/2014/410</t>
  </si>
  <si>
    <t>23/2013/264</t>
  </si>
  <si>
    <t>ATENDER INTEGRALMENTE A LA PRIMERA INFANCIA EN EL MARCO DE LA ESTRATEGIA DE CERO A SIEMPRE DE CONFORMIDAD CON LAS DIRECTRICES, LINEAMIENTOS Y ESTANDARES ESTABLECIDOS POR EL ICBF.</t>
  </si>
  <si>
    <t>23/2012/085</t>
  </si>
  <si>
    <t>BRINDAR ATENCION A LA PRIMERA INFANCIA NIÑOS NIÑAS MENORES DE CINCO AÑOS  DE FAMILIAS EN SITUACION CON VULNERABILIDAD ECONOMICA SOCIAL CULTURAL .NUTRICIONAL Y PSICOAFECTIVA A TRAVES DE LOS HOGARES  DE BIENESTAR FAMILIAR.</t>
  </si>
  <si>
    <t>23/2012/235</t>
  </si>
  <si>
    <t>BRINDAR ATENCION A LA PRIMERA INFANCIA EN LOS CENTROS DE DESARROLLO INFANTIL CDI EN EL MARCO ESTRATEGIA DE CERO A SIEMPRE EN PLANETA RICA.</t>
  </si>
  <si>
    <t>23/2011/164</t>
  </si>
  <si>
    <t>BRINDAR ATENCION A LA PRIMERA INFANCIA NIÑOS NIÑAS ENTRE   6 MESES MENORES DE CINCO AÑOS DE EDAD CON VULNERABILIADAD ECONOMICA SOCIAL PRIORITARIAMENTE A QUIENES POR RAZONES DE TRABAJO DE SUS PADRES O ADULTOS RESPONSABLES DE SU CUIDADO PERMANECEN SOLOS A TRAVES DE HOGARES INFANTILES.</t>
  </si>
  <si>
    <t>23/2010/181</t>
  </si>
  <si>
    <t>BRINDAR ATENCION A LA PRIMERA INFANCIA NIÑOS NIÑAS ENTRE   6 MESES MENORES DE CINCO AÑOS DE EDAD CON VULNERABILIADAD ECONOMICA SOCIAL PRIORITARIAMENTE A QUIENES POR RAZONES DE TRABAJO DE SUS PADRES O ADULTOS RESPONSABLES DE SU CUIDADO PERMANECEN SOLOS A TRAVES  DE HOGARES INFANTILES.</t>
  </si>
  <si>
    <t>23/2009/197</t>
  </si>
  <si>
    <t>23/2008/203</t>
  </si>
  <si>
    <t>23/2007/017</t>
  </si>
  <si>
    <t>LEONOR ESTER LARA HERNANDEZ</t>
  </si>
  <si>
    <t>CALLE 12 N0 9-36 BARRIO EL PRADO  PLANETA RICA, CORDOBA</t>
  </si>
  <si>
    <t>7767344- 7766270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</si>
</sst>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189" sqref="A189:O19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220</v>
      </c>
      <c r="I15" s="32" t="s">
        <v>2624</v>
      </c>
      <c r="J15" s="108" t="s">
        <v>2626</v>
      </c>
      <c r="L15" s="219" t="s">
        <v>8</v>
      </c>
      <c r="M15" s="219"/>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891001744</v>
      </c>
      <c r="C20" s="5"/>
      <c r="D20" s="73"/>
      <c r="E20" s="5"/>
      <c r="F20" s="5"/>
      <c r="G20" s="5"/>
      <c r="H20" s="238"/>
      <c r="I20" s="144" t="s">
        <v>220</v>
      </c>
      <c r="J20" s="145" t="s">
        <v>502</v>
      </c>
      <c r="K20" s="146">
        <v>4874600458</v>
      </c>
      <c r="L20" s="147">
        <v>44198</v>
      </c>
      <c r="M20" s="147">
        <v>44561</v>
      </c>
      <c r="N20" s="130">
        <f>+(M20-L20)/30</f>
        <v>12.1</v>
      </c>
      <c r="O20" s="133"/>
      <c r="U20" s="129"/>
      <c r="V20" s="105">
        <f ca="1">NOW()</f>
        <v>44194.413191666667</v>
      </c>
      <c r="W20" s="105">
        <f ca="1">NOW()</f>
        <v>44194.413191666667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ASOCIACIÓN DE PADRES DE FAMILIAS Y SOCIOS DEL CENTRO DE DESARROLLO INFANTIL CDI SAGRADO CORAZÓN</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2679</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2678</v>
      </c>
      <c r="E48" s="140">
        <v>43486</v>
      </c>
      <c r="F48" s="140">
        <v>43822</v>
      </c>
      <c r="G48" s="155">
        <f>IF(AND(E48&lt;&gt;"",F48&lt;&gt;""),((F48-E48)/30),"")</f>
        <v>11.2</v>
      </c>
      <c r="H48" s="117" t="s">
        <v>2681</v>
      </c>
      <c r="I48" s="116" t="s">
        <v>220</v>
      </c>
      <c r="J48" s="116" t="s">
        <v>502</v>
      </c>
      <c r="K48" s="118">
        <v>1234757434</v>
      </c>
      <c r="L48" s="112" t="s">
        <v>1148</v>
      </c>
      <c r="M48" s="113">
        <v>1</v>
      </c>
      <c r="N48" s="112" t="s">
        <v>1151</v>
      </c>
      <c r="O48" s="112" t="s">
        <v>26</v>
      </c>
      <c r="P48" s="78"/>
    </row>
    <row r="49" spans="1:16" s="6" customFormat="1" ht="24.75" customHeight="1" x14ac:dyDescent="0.25">
      <c r="A49" s="138">
        <v>2</v>
      </c>
      <c r="B49" s="110" t="s">
        <v>2665</v>
      </c>
      <c r="C49" s="111" t="s">
        <v>31</v>
      </c>
      <c r="D49" s="116" t="s">
        <v>2682</v>
      </c>
      <c r="E49" s="140">
        <v>43405</v>
      </c>
      <c r="F49" s="140">
        <v>43444</v>
      </c>
      <c r="G49" s="155">
        <f t="shared" ref="G49:G50" si="2">IF(AND(E49&lt;&gt;"",F49&lt;&gt;""),((F49-E49)/30),"")</f>
        <v>1.3</v>
      </c>
      <c r="H49" s="115" t="s">
        <v>2683</v>
      </c>
      <c r="I49" s="116" t="s">
        <v>220</v>
      </c>
      <c r="J49" s="116" t="s">
        <v>502</v>
      </c>
      <c r="K49" s="118">
        <v>120219044</v>
      </c>
      <c r="L49" s="112" t="s">
        <v>1148</v>
      </c>
      <c r="M49" s="113">
        <v>1</v>
      </c>
      <c r="N49" s="112" t="s">
        <v>27</v>
      </c>
      <c r="O49" s="112" t="s">
        <v>26</v>
      </c>
      <c r="P49" s="78"/>
    </row>
    <row r="50" spans="1:16" s="6" customFormat="1" ht="24.75" customHeight="1" x14ac:dyDescent="0.25">
      <c r="A50" s="138">
        <v>3</v>
      </c>
      <c r="B50" s="110" t="s">
        <v>2665</v>
      </c>
      <c r="C50" s="111" t="s">
        <v>31</v>
      </c>
      <c r="D50" s="116" t="s">
        <v>2684</v>
      </c>
      <c r="E50" s="140">
        <v>43075</v>
      </c>
      <c r="F50" s="140">
        <v>43404</v>
      </c>
      <c r="G50" s="155">
        <f t="shared" si="2"/>
        <v>10.966666666666667</v>
      </c>
      <c r="H50" s="117" t="s">
        <v>2685</v>
      </c>
      <c r="I50" s="116" t="s">
        <v>220</v>
      </c>
      <c r="J50" s="116" t="s">
        <v>502</v>
      </c>
      <c r="K50" s="118">
        <v>692627323</v>
      </c>
      <c r="L50" s="112" t="s">
        <v>1148</v>
      </c>
      <c r="M50" s="113">
        <v>1</v>
      </c>
      <c r="N50" s="112" t="s">
        <v>27</v>
      </c>
      <c r="O50" s="112" t="s">
        <v>26</v>
      </c>
      <c r="P50" s="78"/>
    </row>
    <row r="51" spans="1:16" s="6" customFormat="1" ht="24.75" customHeight="1" outlineLevel="1" x14ac:dyDescent="0.25">
      <c r="A51" s="138">
        <v>4</v>
      </c>
      <c r="B51" s="110" t="s">
        <v>2665</v>
      </c>
      <c r="C51" s="111" t="s">
        <v>31</v>
      </c>
      <c r="D51" s="116" t="s">
        <v>2686</v>
      </c>
      <c r="E51" s="140">
        <v>42401</v>
      </c>
      <c r="F51" s="140">
        <v>42719</v>
      </c>
      <c r="G51" s="155">
        <f t="shared" ref="G51:G107" si="3">IF(AND(E51&lt;&gt;"",F51&lt;&gt;""),((F51-E51)/30),"")</f>
        <v>10.6</v>
      </c>
      <c r="H51" s="115" t="s">
        <v>2685</v>
      </c>
      <c r="I51" s="116" t="s">
        <v>220</v>
      </c>
      <c r="J51" s="116" t="s">
        <v>502</v>
      </c>
      <c r="K51" s="118">
        <v>1064369104</v>
      </c>
      <c r="L51" s="112" t="s">
        <v>1148</v>
      </c>
      <c r="M51" s="113">
        <v>1</v>
      </c>
      <c r="N51" s="112" t="s">
        <v>27</v>
      </c>
      <c r="O51" s="112" t="s">
        <v>26</v>
      </c>
      <c r="P51" s="78"/>
    </row>
    <row r="52" spans="1:16" s="7" customFormat="1" ht="24.75" customHeight="1" outlineLevel="1" x14ac:dyDescent="0.25">
      <c r="A52" s="139">
        <v>5</v>
      </c>
      <c r="B52" s="110" t="s">
        <v>2665</v>
      </c>
      <c r="C52" s="111" t="s">
        <v>31</v>
      </c>
      <c r="D52" s="116" t="s">
        <v>2687</v>
      </c>
      <c r="E52" s="140">
        <v>42721</v>
      </c>
      <c r="F52" s="140">
        <v>43084</v>
      </c>
      <c r="G52" s="155">
        <f t="shared" si="3"/>
        <v>12.1</v>
      </c>
      <c r="H52" s="115" t="s">
        <v>2688</v>
      </c>
      <c r="I52" s="116" t="s">
        <v>220</v>
      </c>
      <c r="J52" s="116" t="s">
        <v>502</v>
      </c>
      <c r="K52" s="118">
        <v>923487463</v>
      </c>
      <c r="L52" s="112" t="s">
        <v>1148</v>
      </c>
      <c r="M52" s="113">
        <v>1</v>
      </c>
      <c r="N52" s="112" t="s">
        <v>27</v>
      </c>
      <c r="O52" s="112" t="s">
        <v>26</v>
      </c>
      <c r="P52" s="79"/>
    </row>
    <row r="53" spans="1:16" s="7" customFormat="1" ht="24.75" customHeight="1" outlineLevel="1" x14ac:dyDescent="0.25">
      <c r="A53" s="139">
        <v>6</v>
      </c>
      <c r="B53" s="110" t="s">
        <v>2665</v>
      </c>
      <c r="C53" s="111" t="s">
        <v>31</v>
      </c>
      <c r="D53" s="116" t="s">
        <v>2690</v>
      </c>
      <c r="E53" s="140">
        <v>42002</v>
      </c>
      <c r="F53" s="140">
        <v>42369</v>
      </c>
      <c r="G53" s="155">
        <f t="shared" si="3"/>
        <v>12.233333333333333</v>
      </c>
      <c r="H53" s="117" t="s">
        <v>2683</v>
      </c>
      <c r="I53" s="116" t="s">
        <v>220</v>
      </c>
      <c r="J53" s="116" t="s">
        <v>502</v>
      </c>
      <c r="K53" s="114">
        <v>1053959994</v>
      </c>
      <c r="L53" s="112" t="s">
        <v>1148</v>
      </c>
      <c r="M53" s="113">
        <v>1</v>
      </c>
      <c r="N53" s="112" t="s">
        <v>27</v>
      </c>
      <c r="O53" s="112" t="s">
        <v>2689</v>
      </c>
      <c r="P53" s="79"/>
    </row>
    <row r="54" spans="1:16" s="7" customFormat="1" ht="24.75" customHeight="1" outlineLevel="1" x14ac:dyDescent="0.25">
      <c r="A54" s="139">
        <v>7</v>
      </c>
      <c r="B54" s="110" t="s">
        <v>2665</v>
      </c>
      <c r="C54" s="111" t="s">
        <v>31</v>
      </c>
      <c r="D54" s="116" t="s">
        <v>2691</v>
      </c>
      <c r="E54" s="140">
        <v>41551</v>
      </c>
      <c r="F54" s="140">
        <v>42004</v>
      </c>
      <c r="G54" s="155">
        <f t="shared" si="3"/>
        <v>15.1</v>
      </c>
      <c r="H54" s="117" t="s">
        <v>2692</v>
      </c>
      <c r="I54" s="116" t="s">
        <v>220</v>
      </c>
      <c r="J54" s="116" t="s">
        <v>502</v>
      </c>
      <c r="K54" s="114">
        <v>514319256</v>
      </c>
      <c r="L54" s="112" t="s">
        <v>1148</v>
      </c>
      <c r="M54" s="113">
        <v>1</v>
      </c>
      <c r="N54" s="112" t="s">
        <v>27</v>
      </c>
      <c r="O54" s="112" t="s">
        <v>26</v>
      </c>
      <c r="P54" s="79"/>
    </row>
    <row r="55" spans="1:16" s="7" customFormat="1" ht="24.75" customHeight="1" outlineLevel="1" x14ac:dyDescent="0.25">
      <c r="A55" s="139">
        <v>8</v>
      </c>
      <c r="B55" s="110" t="s">
        <v>2665</v>
      </c>
      <c r="C55" s="111" t="s">
        <v>31</v>
      </c>
      <c r="D55" s="116" t="s">
        <v>2693</v>
      </c>
      <c r="E55" s="140">
        <v>40928</v>
      </c>
      <c r="F55" s="140">
        <v>41090</v>
      </c>
      <c r="G55" s="155">
        <f t="shared" si="3"/>
        <v>5.4</v>
      </c>
      <c r="H55" s="117" t="s">
        <v>2694</v>
      </c>
      <c r="I55" s="116" t="s">
        <v>220</v>
      </c>
      <c r="J55" s="116" t="s">
        <v>502</v>
      </c>
      <c r="K55" s="114">
        <v>175616603</v>
      </c>
      <c r="L55" s="112" t="s">
        <v>1148</v>
      </c>
      <c r="M55" s="113">
        <v>1</v>
      </c>
      <c r="N55" s="112" t="s">
        <v>27</v>
      </c>
      <c r="O55" s="112" t="s">
        <v>26</v>
      </c>
      <c r="P55" s="79"/>
    </row>
    <row r="56" spans="1:16" s="7" customFormat="1" ht="24.75" customHeight="1" outlineLevel="1" x14ac:dyDescent="0.25">
      <c r="A56" s="139">
        <v>9</v>
      </c>
      <c r="B56" s="110" t="s">
        <v>2665</v>
      </c>
      <c r="C56" s="111" t="s">
        <v>31</v>
      </c>
      <c r="D56" s="116" t="s">
        <v>2695</v>
      </c>
      <c r="E56" s="140">
        <v>41106</v>
      </c>
      <c r="F56" s="140">
        <v>41273</v>
      </c>
      <c r="G56" s="155">
        <f t="shared" si="3"/>
        <v>5.5666666666666664</v>
      </c>
      <c r="H56" s="117" t="s">
        <v>2696</v>
      </c>
      <c r="I56" s="116" t="s">
        <v>220</v>
      </c>
      <c r="J56" s="116" t="s">
        <v>502</v>
      </c>
      <c r="K56" s="118">
        <v>316178400</v>
      </c>
      <c r="L56" s="112" t="s">
        <v>1148</v>
      </c>
      <c r="M56" s="113">
        <v>1</v>
      </c>
      <c r="N56" s="112" t="s">
        <v>27</v>
      </c>
      <c r="O56" s="112" t="s">
        <v>26</v>
      </c>
      <c r="P56" s="79"/>
    </row>
    <row r="57" spans="1:16" s="7" customFormat="1" ht="24.75" customHeight="1" outlineLevel="1" x14ac:dyDescent="0.25">
      <c r="A57" s="139">
        <v>10</v>
      </c>
      <c r="B57" s="64" t="s">
        <v>2665</v>
      </c>
      <c r="C57" s="65" t="s">
        <v>31</v>
      </c>
      <c r="D57" s="116" t="s">
        <v>2697</v>
      </c>
      <c r="E57" s="140">
        <v>40569</v>
      </c>
      <c r="F57" s="140">
        <v>40908</v>
      </c>
      <c r="G57" s="155">
        <f t="shared" si="3"/>
        <v>11.3</v>
      </c>
      <c r="H57" s="117" t="s">
        <v>2698</v>
      </c>
      <c r="I57" s="116" t="s">
        <v>220</v>
      </c>
      <c r="J57" s="116" t="s">
        <v>502</v>
      </c>
      <c r="K57" s="118">
        <v>253298628</v>
      </c>
      <c r="L57" s="65" t="s">
        <v>1148</v>
      </c>
      <c r="M57" s="67">
        <v>1</v>
      </c>
      <c r="N57" s="65" t="s">
        <v>27</v>
      </c>
      <c r="O57" s="65" t="s">
        <v>26</v>
      </c>
      <c r="P57" s="79"/>
    </row>
    <row r="58" spans="1:16" s="7" customFormat="1" ht="24.75" customHeight="1" outlineLevel="1" x14ac:dyDescent="0.25">
      <c r="A58" s="139">
        <v>11</v>
      </c>
      <c r="B58" s="64" t="s">
        <v>2665</v>
      </c>
      <c r="C58" s="65" t="s">
        <v>31</v>
      </c>
      <c r="D58" s="116" t="s">
        <v>2699</v>
      </c>
      <c r="E58" s="140">
        <v>40182</v>
      </c>
      <c r="F58" s="140">
        <v>40543</v>
      </c>
      <c r="G58" s="155">
        <f t="shared" si="3"/>
        <v>12.033333333333333</v>
      </c>
      <c r="H58" s="117" t="s">
        <v>2700</v>
      </c>
      <c r="I58" s="116" t="s">
        <v>220</v>
      </c>
      <c r="J58" s="116" t="s">
        <v>502</v>
      </c>
      <c r="K58" s="118">
        <v>243480200</v>
      </c>
      <c r="L58" s="65" t="s">
        <v>1148</v>
      </c>
      <c r="M58" s="67">
        <v>1</v>
      </c>
      <c r="N58" s="65" t="s">
        <v>27</v>
      </c>
      <c r="O58" s="65" t="s">
        <v>26</v>
      </c>
      <c r="P58" s="79"/>
    </row>
    <row r="59" spans="1:16" s="7" customFormat="1" ht="24.75" customHeight="1" outlineLevel="1" x14ac:dyDescent="0.25">
      <c r="A59" s="139">
        <v>12</v>
      </c>
      <c r="B59" s="64" t="s">
        <v>2665</v>
      </c>
      <c r="C59" s="65" t="s">
        <v>31</v>
      </c>
      <c r="D59" s="116" t="s">
        <v>2701</v>
      </c>
      <c r="E59" s="140">
        <v>39815</v>
      </c>
      <c r="F59" s="140">
        <v>40178</v>
      </c>
      <c r="G59" s="155">
        <f t="shared" si="3"/>
        <v>12.1</v>
      </c>
      <c r="H59" s="117" t="s">
        <v>2700</v>
      </c>
      <c r="I59" s="116" t="s">
        <v>220</v>
      </c>
      <c r="J59" s="116" t="s">
        <v>502</v>
      </c>
      <c r="K59" s="118">
        <v>182869045</v>
      </c>
      <c r="L59" s="65" t="s">
        <v>1148</v>
      </c>
      <c r="M59" s="67">
        <v>1</v>
      </c>
      <c r="N59" s="65" t="s">
        <v>27</v>
      </c>
      <c r="O59" s="65" t="s">
        <v>26</v>
      </c>
      <c r="P59" s="79"/>
    </row>
    <row r="60" spans="1:16" s="7" customFormat="1" ht="24.75" customHeight="1" outlineLevel="1" x14ac:dyDescent="0.25">
      <c r="A60" s="139">
        <v>13</v>
      </c>
      <c r="B60" s="64" t="s">
        <v>2665</v>
      </c>
      <c r="C60" s="65" t="s">
        <v>31</v>
      </c>
      <c r="D60" s="116" t="s">
        <v>2702</v>
      </c>
      <c r="E60" s="140">
        <v>39449</v>
      </c>
      <c r="F60" s="140">
        <v>39813</v>
      </c>
      <c r="G60" s="155">
        <f t="shared" si="3"/>
        <v>12.133333333333333</v>
      </c>
      <c r="H60" s="117" t="s">
        <v>2700</v>
      </c>
      <c r="I60" s="116" t="s">
        <v>220</v>
      </c>
      <c r="J60" s="116" t="s">
        <v>502</v>
      </c>
      <c r="K60" s="118">
        <v>174842161</v>
      </c>
      <c r="L60" s="65" t="s">
        <v>1148</v>
      </c>
      <c r="M60" s="67">
        <v>1</v>
      </c>
      <c r="N60" s="65" t="s">
        <v>27</v>
      </c>
      <c r="O60" s="65" t="s">
        <v>2689</v>
      </c>
      <c r="P60" s="79"/>
    </row>
    <row r="61" spans="1:16" s="7" customFormat="1" ht="24.75" customHeight="1" outlineLevel="1" x14ac:dyDescent="0.25">
      <c r="A61" s="139">
        <v>14</v>
      </c>
      <c r="B61" s="64" t="s">
        <v>2665</v>
      </c>
      <c r="C61" s="65" t="s">
        <v>31</v>
      </c>
      <c r="D61" s="116" t="s">
        <v>2703</v>
      </c>
      <c r="E61" s="140">
        <v>39114</v>
      </c>
      <c r="F61" s="140">
        <v>39447</v>
      </c>
      <c r="G61" s="155">
        <f t="shared" si="3"/>
        <v>11.1</v>
      </c>
      <c r="H61" s="117" t="s">
        <v>2700</v>
      </c>
      <c r="I61" s="116" t="s">
        <v>220</v>
      </c>
      <c r="J61" s="116" t="s">
        <v>502</v>
      </c>
      <c r="K61" s="118">
        <v>152885238</v>
      </c>
      <c r="L61" s="65" t="s">
        <v>1148</v>
      </c>
      <c r="M61" s="67">
        <v>1</v>
      </c>
      <c r="N61" s="65" t="s">
        <v>27</v>
      </c>
      <c r="O61" s="65" t="s">
        <v>2689</v>
      </c>
      <c r="P61" s="79"/>
    </row>
    <row r="62" spans="1:16" s="7" customFormat="1" ht="24.75" customHeight="1" outlineLevel="1" x14ac:dyDescent="0.25">
      <c r="A62" s="139">
        <v>15</v>
      </c>
      <c r="B62" s="64" t="s">
        <v>2665</v>
      </c>
      <c r="C62" s="65" t="s">
        <v>31</v>
      </c>
      <c r="D62" s="63"/>
      <c r="E62" s="140"/>
      <c r="F62" s="140"/>
      <c r="G62" s="155" t="str">
        <f t="shared" si="3"/>
        <v/>
      </c>
      <c r="H62" s="117"/>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6" t="s">
        <v>2677</v>
      </c>
      <c r="E114" s="140">
        <v>44179</v>
      </c>
      <c r="F114" s="140">
        <v>44772</v>
      </c>
      <c r="G114" s="155">
        <f>IF(AND(E114&lt;&gt;"",F114&lt;&gt;""),((F114-E114)/30),"")</f>
        <v>19.766666666666666</v>
      </c>
      <c r="H114" s="117" t="s">
        <v>2680</v>
      </c>
      <c r="I114" s="116" t="s">
        <v>220</v>
      </c>
      <c r="J114" s="116" t="s">
        <v>502</v>
      </c>
      <c r="K114" s="118">
        <v>4828151409</v>
      </c>
      <c r="L114" s="100" t="e">
        <f>+IF(AND(K114&gt;0,O114="Ejecución"),(K114/877802)*Tabla28[[#This Row],[% participación]],IF(AND(K114&gt;0,O114&lt;&gt;"Ejecución"),"-",""))</f>
        <v>#VALUE!</v>
      </c>
      <c r="M114" s="119" t="s">
        <v>1148</v>
      </c>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v>0.01</v>
      </c>
      <c r="G179" s="160">
        <f>IF(F179&gt;0,SUM(E179+F179),"")</f>
        <v>0.03</v>
      </c>
      <c r="H179" s="5"/>
      <c r="I179" s="186" t="s">
        <v>2671</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0.03</v>
      </c>
      <c r="D185" s="91" t="s">
        <v>2628</v>
      </c>
      <c r="E185" s="94">
        <f>+(C185*SUM(K20:K35))</f>
        <v>146238013.73999998</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30460</v>
      </c>
      <c r="D193" s="5"/>
      <c r="E193" s="121">
        <v>791</v>
      </c>
      <c r="F193" s="5"/>
      <c r="G193" s="5"/>
      <c r="H193" s="142" t="s">
        <v>2704</v>
      </c>
      <c r="J193" s="5"/>
      <c r="K193" s="122"/>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2705</v>
      </c>
      <c r="J211" s="27" t="s">
        <v>2622</v>
      </c>
      <c r="K211" s="143"/>
      <c r="L211" s="21"/>
      <c r="M211" s="21"/>
      <c r="N211" s="21"/>
      <c r="O211" s="8"/>
    </row>
    <row r="212" spans="1:15" x14ac:dyDescent="0.25">
      <c r="A212" s="9"/>
      <c r="B212" s="27" t="s">
        <v>2619</v>
      </c>
      <c r="C212" s="142" t="s">
        <v>2704</v>
      </c>
      <c r="D212" s="21"/>
      <c r="G212" s="27" t="s">
        <v>2621</v>
      </c>
      <c r="H212" s="143" t="s">
        <v>2706</v>
      </c>
      <c r="J212" s="27" t="s">
        <v>2623</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a65d333d-5b59-4810-bc94-b80d9325abbc"/>
    <ds:schemaRef ds:uri="http://purl.org/dc/elements/1.1/"/>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