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ORIENTE MEDIO SAN RAFA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<sst xmlns="http://schemas.openxmlformats.org/spreadsheetml/2006/main" count="3285" uniqueCount="2705">
  <si>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</si>
  <si>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</si>
  <si>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</si>
  <si>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</si>
  <si>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</si>
  <si>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</si>
  <si>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</si>
  <si>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</si>
  <si>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</si>
  <si>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</si>
  <si>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</si>
  <si>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</si>
  <si>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</si>
  <si>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</si>
  <si>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</si>
  <si>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</si>
  <si>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</si>
  <si>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</si>
  <si>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</si>
  <si>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</si>
  <si>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</si>
  <si>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</si>
  <si>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</si>
  <si>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</si>
  <si>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</si>
  <si>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</si>
  <si>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</si>
  <si>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</si>
  <si>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</si>
  <si>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</si>
  <si>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</si>
  <si>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</si>
  <si>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</si>
  <si>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</si>
  <si>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</si>
  <si>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</si>
  <si>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</si>
  <si>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</si>
  <si>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</si>
  <si>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</si>
  <si>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</si>
  <si>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</si>
  <si>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</si>
  <si>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</si>
  <si>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</si>
  <si>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</si>
  <si>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</si>
  <si>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</si>
  <si>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</si>
  <si>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</si>
  <si>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</si>
  <si>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</si>
  <si>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</si>
  <si>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</si>
  <si>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</si>
  <si>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</si>
  <si>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</si>
  <si>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</si>
  <si>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</si>
  <si>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</si>
  <si>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</si>
  <si>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</si>
  <si>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</si>
  <si>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</si>
  <si>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</si>
  <si>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</si>
  <si>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</si>
  <si>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</si>
  <si>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</si>
  <si>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</si>
  <si>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</si>
  <si>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</si>
  <si>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</si>
  <si>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</si>
  <si>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</si>
  <si>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</si>
  <si>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</si>
  <si>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</si>
  <si>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</si>
  <si>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</si>
  <si>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</si>
  <si>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</si>
  <si>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</si>
  <si>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</si>
  <si>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</si>
  <si>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</si>
  <si>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</si>
  <si>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</si>
  <si>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</si>
  <si>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</si>
  <si>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</si>
  <si>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</si>
  <si>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</si>
  <si>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</si>
  <si>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</si>
  <si>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</si>
  <si>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</si>
  <si>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</si>
  <si>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</si>
  <si>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</si>
  <si>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</si>
  <si>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</si>
  <si>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</si>
  <si>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</si>
  <si>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</si>
  <si>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</si>
  <si>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</si>
  <si>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</si>
  <si>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</si>
  <si>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</si>
  <si>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</si>
  <si>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</si>
  <si>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</si>
  <si>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</si>
  <si>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</si>
  <si>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</si>
  <si>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</si>
  <si>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</si>
  <si>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</si>
  <si>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</si>
  <si>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</si>
  <si>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</si>
  <si>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</si>
  <si>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</si>
  <si>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</si>
  <si>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</si>
  <si>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</si>
  <si>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</si>
  <si>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</si>
  <si>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</si>
  <si>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</si>
  <si>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</si>
  <si>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</si>
  <si>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</si>
  <si>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</si>
  <si>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</si>
  <si>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</si>
  <si>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</si>
  <si>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</si>
  <si>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</si>
  <si>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</si>
  <si>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</si>
  <si>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</si>
  <si>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</si>
  <si>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</si>
  <si>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</si>
  <si>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</si>
  <si>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</si>
  <si>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</si>
  <si>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</si>
  <si>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</si>
  <si>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</si>
  <si>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</si>
  <si>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</si>
  <si>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</si>
  <si>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</si>
  <si>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</si>
  <si>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</si>
  <si>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</si>
  <si>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</si>
  <si>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</si>
  <si>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</si>
  <si>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</si>
  <si>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</si>
  <si>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</si>
  <si>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</si>
  <si>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</si>
  <si>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</si>
  <si>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</si>
  <si>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</si>
  <si>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</si>
  <si>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</si>
  <si>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</si>
  <si>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</si>
  <si>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</si>
  <si>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</si>
  <si>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</si>
  <si>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</si>
  <si>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</si>
  <si>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</si>
  <si>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</si>
  <si>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</si>
  <si>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</si>
  <si>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</si>
  <si>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</si>
  <si>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</si>
  <si>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</si>
  <si>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</si>
  <si>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</si>
  <si>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</si>
  <si>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</si>
  <si>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</si>
  <si>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</si>
  <si>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</si>
  <si>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</si>
  <si>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</si>
  <si>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</si>
  <si>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</si>
  <si>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</si>
  <si>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</si>
  <si>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</si>
  <si>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</si>
  <si>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</si>
  <si>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</si>
  <si>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</si>
  <si>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</si>
  <si>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</si>
  <si>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</si>
  <si>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</si>
  <si>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</si>
  <si>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</si>
  <si>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</si>
  <si>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</si>
  <si>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</si>
  <si>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</si>
  <si>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</si>
  <si>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</si>
  <si>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</si>
  <si>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</si>
  <si>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</si>
  <si>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</si>
  <si>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</si>
  <si>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</si>
  <si>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</si>
  <si>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</si>
  <si>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</si>
  <si>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</si>
  <si>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</si>
  <si>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</si>
  <si>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</si>
  <si>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</si>
  <si>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</si>
  <si>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</si>
  <si>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</si>
  <si>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</si>
  <si>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</si>
  <si>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</si>
  <si>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</si>
  <si>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</si>
  <si>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</si>
  <si>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</si>
  <si>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</si>
  <si>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</si>
  <si>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</si>
  <si>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</si>
  <si>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</si>
  <si>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</si>
  <si>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</si>
  <si>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</si>
  <si>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</si>
  <si>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</si>
  <si>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</si>
  <si>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</si>
  <si>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</si>
  <si>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</si>
  <si>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</si>
  <si>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</si>
  <si>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</si>
  <si>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</si>
  <si>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</si>
  <si>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</si>
  <si>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</si>
  <si>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</si>
  <si>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</si>
  <si>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</si>
  <si>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</si>
  <si>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</si>
  <si>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</si>
  <si>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</si>
  <si>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</si>
  <si>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</si>
  <si>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</si>
  <si>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</si>
  <si>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</si>
  <si>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</si>
  <si>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</si>
  <si>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</si>
  <si>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</si>
  <si>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</si>
  <si>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</si>
  <si>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</si>
  <si>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</si>
  <si>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</si>
  <si>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</si>
  <si>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</si>
  <si>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</si>
  <si>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</si>
  <si>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</si>
  <si>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</si>
  <si>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</si>
  <si>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</si>
  <si>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</si>
  <si>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</si>
  <si>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</si>
  <si>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</si>
  <si>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</si>
  <si>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</si>
  <si>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</si>
  <si>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</si>
  <si>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</si>
  <si>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</si>
  <si>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</si>
  <si>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</si>
  <si>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</si>
  <si>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</si>
  <si>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</si>
  <si>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</si>
  <si>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</si>
  <si>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</si>
  <si>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</si>
  <si>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</si>
  <si>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</si>
  <si>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</si>
  <si>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</si>
  <si>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</si>
  <si>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</si>
  <si>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</si>
  <si>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</si>
  <si>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</si>
  <si>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</si>
  <si>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</si>
  <si>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</si>
  <si>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</si>
  <si>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</si>
  <si>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</si>
  <si>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</si>
  <si>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</si>
  <si>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</si>
  <si>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</si>
  <si>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</si>
  <si>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</si>
  <si>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</si>
  <si>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</si>
  <si>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</si>
  <si>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</si>
  <si>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</si>
  <si>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</si>
  <si>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</si>
  <si>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</si>
  <si>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</si>
  <si>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</si>
  <si>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</si>
  <si>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</si>
  <si>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</si>
  <si>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</si>
  <si>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</si>
  <si>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</si>
  <si>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</si>
  <si>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</si>
  <si>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</si>
  <si>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</si>
  <si>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</si>
  <si>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</si>
  <si>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</si>
  <si>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</si>
  <si>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</si>
  <si>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</si>
  <si>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</si>
  <si>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</si>
  <si>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</si>
  <si>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</si>
  <si>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</si>
  <si>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</si>
  <si>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</si>
  <si>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</si>
  <si>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</si>
  <si>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</si>
  <si>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</si>
  <si>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</si>
  <si>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</si>
  <si>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</si>
  <si>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</si>
  <si>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</si>
  <si>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</si>
  <si>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</si>
  <si>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</si>
  <si>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</si>
  <si>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</si>
  <si>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</si>
  <si>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</si>
  <si>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</si>
  <si>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</si>
  <si>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</si>
  <si>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</si>
  <si>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</si>
  <si>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</si>
  <si>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</si>
  <si>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</si>
  <si>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</si>
  <si>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</si>
  <si>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</si>
  <si>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</si>
  <si>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</si>
  <si>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</si>
  <si>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</si>
  <si>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</si>
  <si>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</si>
  <si>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</si>
  <si>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</si>
  <si>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</si>
  <si>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</si>
  <si>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</si>
  <si>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</si>
  <si>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</si>
  <si>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</si>
  <si>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</si>
  <si>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</si>
  <si>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</si>
  <si>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</si>
  <si>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</si>
  <si>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</si>
  <si>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</si>
  <si>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</si>
  <si>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</si>
  <si>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</si>
  <si>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</si>
  <si>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</si>
  <si>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</si>
  <si>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</si>
  <si>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</si>
  <si>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</si>
  <si>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</si>
  <si>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</si>
  <si>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</si>
  <si>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</si>
  <si>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</si>
  <si>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</si>
  <si>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</si>
  <si>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</si>
  <si>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</si>
  <si>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</si>
  <si>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</si>
  <si>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</si>
  <si>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</si>
  <si>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</si>
  <si>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</si>
  <si>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</si>
  <si>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</si>
  <si>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</si>
  <si>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</si>
  <si>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</si>
  <si>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</si>
  <si>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</si>
  <si>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</si>
  <si>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</si>
  <si>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</si>
  <si>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</si>
  <si>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</si>
  <si>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</si>
  <si>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</si>
  <si>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</si>
  <si>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</si>
  <si>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</si>
  <si>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</si>
  <si>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</si>
  <si>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</si>
  <si>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</si>
  <si>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</si>
  <si>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</si>
  <si>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</si>
  <si>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</si>
  <si>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</si>
  <si>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</si>
  <si>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</si>
  <si>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</si>
  <si>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</si>
  <si>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</si>
  <si>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</si>
  <si>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</si>
  <si>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</si>
  <si>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</si>
  <si>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</si>
  <si>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</si>
  <si>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</si>
  <si>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</si>
  <si>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</si>
  <si>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</si>
  <si>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</si>
  <si>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</si>
  <si>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</si>
  <si>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</si>
  <si>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</si>
  <si>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</si>
  <si>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</si>
  <si>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</si>
  <si>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</si>
  <si>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</si>
  <si>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</si>
  <si>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</si>
  <si>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</si>
  <si>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</si>
  <si>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</si>
  <si>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</si>
  <si>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</si>
  <si>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</si>
  <si>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</si>
  <si>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</si>
  <si>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</si>
  <si>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</si>
  <si>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</si>
  <si>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</si>
  <si>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</si>
  <si>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</si>
  <si>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</si>
  <si>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</si>
  <si>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</si>
  <si>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</si>
  <si>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</si>
  <si>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</si>
  <si>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</si>
  <si>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</si>
  <si>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</si>
  <si>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</si>
  <si>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</si>
  <si>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</si>
  <si>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</si>
  <si>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</si>
  <si>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</si>
  <si>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</si>
  <si>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</si>
  <si>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</si>
  <si>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</si>
  <si>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</si>
  <si>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</si>
  <si>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</si>
  <si>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</si>
  <si>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</si>
  <si>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</si>
  <si>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</si>
  <si>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</si>
  <si>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</si>
  <si>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</si>
  <si>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</si>
  <si>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</si>
  <si>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</si>
  <si>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</si>
  <si>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</si>
  <si>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</si>
  <si>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</si>
  <si>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</si>
  <si>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</si>
  <si>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</si>
  <si>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</si>
  <si>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</si>
  <si>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</si>
  <si>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</si>
  <si>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</si>
  <si>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</si>
  <si>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</si>
  <si>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</si>
  <si>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</si>
  <si>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</si>
  <si>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</si>
  <si>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</si>
  <si>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</si>
  <si>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</si>
  <si>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</si>
  <si>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</si>
  <si>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</si>
  <si>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</si>
  <si>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</si>
  <si>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</si>
  <si>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</si>
  <si>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</si>
  <si>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</si>
  <si>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</si>
  <si>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</si>
  <si>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</si>
  <si>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</si>
  <si>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</si>
  <si>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</si>
  <si>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</si>
  <si>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</si>
  <si>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</si>
  <si>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</si>
  <si>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</si>
  <si>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</si>
  <si>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</si>
  <si>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</si>
  <si>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</si>
  <si>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</si>
  <si>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</si>
  <si>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</si>
  <si>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</si>
  <si>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</si>
  <si>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</si>
  <si>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</si>
  <si>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</si>
  <si>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</si>
  <si>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</si>
  <si>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</si>
  <si>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</si>
  <si>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</si>
  <si>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</si>
  <si>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</si>
  <si>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</si>
  <si>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</si>
  <si>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</si>
  <si>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</si>
  <si>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</si>
  <si>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</si>
  <si>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</si>
  <si>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</si>
  <si>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</si>
  <si>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</si>
  <si>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</si>
  <si>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</si>
  <si>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</si>
  <si>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</si>
  <si>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</si>
  <si>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</si>
  <si>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</si>
  <si>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</si>
  <si>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</si>
  <si>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</si>
  <si>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</si>
  <si>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</si>
  <si>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</si>
  <si>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</si>
  <si>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</si>
  <si>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</si>
  <si>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</si>
  <si>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</si>
  <si>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</si>
  <si>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</si>
  <si>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</si>
  <si>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</si>
  <si>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</si>
  <si>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</si>
  <si>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</si>
  <si>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</si>
  <si>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</si>
  <si>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</si>
  <si>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</si>
  <si>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</si>
  <si>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</si>
  <si>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</si>
  <si>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</si>
  <si>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</si>
  <si>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</si>
  <si>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</si>
  <si>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</si>
  <si>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</si>
  <si>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</si>
  <si>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</si>
  <si>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</si>
  <si>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</si>
  <si>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</si>
  <si>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</si>
  <si>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</si>
  <si>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</si>
  <si>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</si>
  <si>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</si>
  <si>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</si>
  <si>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</si>
  <si>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</si>
  <si>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</si>
  <si>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</si>
  <si>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</si>
  <si>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</si>
  <si>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</si>
  <si>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</si>
  <si>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</si>
  <si>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</si>
  <si>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</si>
  <si>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</si>
  <si>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</si>
  <si>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</si>
  <si>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</si>
  <si>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</si>
  <si>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</si>
  <si>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</si>
  <si>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</si>
  <si>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</si>
  <si>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</si>
  <si>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</si>
  <si>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</si>
  <si>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</si>
  <si>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</si>
  <si>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</si>
  <si>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</si>
  <si>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</si>
  <si>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</si>
  <si>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</si>
  <si>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</si>
  <si>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</si>
  <si>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</si>
  <si>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</si>
  <si>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</si>
  <si>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</si>
  <si>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</si>
  <si>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</si>
  <si>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</si>
  <si>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</si>
  <si>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</si>
  <si>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</si>
  <si>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</si>
  <si>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</si>
  <si>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</si>
  <si>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</si>
  <si>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</si>
  <si>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</si>
  <si>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</si>
  <si>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</si>
  <si>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</si>
  <si>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</si>
  <si>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</si>
  <si>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</si>
  <si>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</si>
  <si>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</si>
  <si>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</si>
  <si>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</si>
  <si>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</si>
  <si>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</si>
  <si>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</si>
  <si>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</si>
  <si>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</si>
  <si>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</si>
  <si>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</si>
  <si>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</si>
  <si>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</si>
  <si>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</si>
  <si>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</si>
  <si>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</si>
  <si>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</si>
  <si>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</si>
  <si>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</si>
  <si>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</si>
  <si>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</si>
  <si>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</si>
  <si>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</si>
  <si>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</si>
  <si>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</si>
  <si>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</si>
  <si>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</si>
  <si>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</si>
  <si>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</si>
  <si>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</si>
  <si>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</si>
  <si>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</si>
  <si>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</si>
  <si>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</si>
  <si>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</si>
  <si>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</si>
  <si>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</si>
  <si>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</si>
  <si>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</si>
  <si>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</si>
  <si>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</si>
  <si>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</si>
  <si>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</si>
  <si>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</si>
  <si>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</si>
  <si>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</si>
  <si>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</si>
  <si>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</si>
  <si>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</si>
  <si>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</si>
  <si>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</si>
  <si>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</si>
  <si>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</si>
  <si>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</si>
  <si>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</si>
  <si>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</si>
  <si>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</si>
  <si>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</si>
  <si>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</si>
  <si>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</si>
  <si>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</si>
  <si>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</si>
  <si>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</si>
  <si>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</si>
  <si>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</si>
  <si>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</si>
  <si>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</si>
  <si>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</si>
  <si>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</si>
  <si>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</si>
  <si>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</si>
  <si>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</si>
  <si>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</si>
  <si>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</si>
  <si>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</si>
  <si>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</si>
  <si>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</si>
  <si>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</si>
  <si>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</si>
  <si>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</si>
  <si>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</si>
  <si>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</si>
  <si>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</si>
  <si>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</si>
  <si>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</si>
  <si>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</si>
  <si>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</si>
  <si>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</si>
  <si>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</si>
  <si>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</si>
  <si>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</si>
  <si>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</si>
  <si>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</si>
  <si>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</si>
  <si>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</si>
  <si>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</si>
  <si>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</si>
  <si>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</si>
  <si>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</si>
  <si>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</si>
  <si>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</si>
  <si>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</si>
  <si>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</si>
  <si>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</si>
  <si>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</si>
  <si>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</si>
  <si>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</si>
  <si>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</si>
  <si>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</si>
  <si>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</si>
  <si>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</si>
  <si>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</si>
  <si>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</si>
  <si>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</si>
  <si>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</si>
  <si>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</si>
  <si>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</si>
  <si>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</si>
  <si>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</si>
  <si>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</si>
  <si>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</si>
  <si>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</si>
  <si>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</si>
  <si>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</si>
  <si>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</si>
  <si>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</si>
  <si>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</si>
  <si>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</si>
  <si>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</si>
  <si>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</si>
  <si>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</si>
  <si>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</si>
  <si>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</si>
  <si>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</si>
  <si>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</si>
  <si>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</si>
  <si>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</si>
  <si>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</si>
  <si>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</si>
  <si>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</si>
  <si>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</si>
  <si>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</si>
  <si>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</si>
  <si>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</si>
  <si>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</si>
  <si>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</si>
  <si>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</si>
  <si>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</si>
  <si>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</si>
  <si>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</si>
  <si>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</si>
  <si>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</si>
  <si>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</si>
  <si>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</si>
  <si>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</si>
  <si>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</si>
  <si>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</si>
  <si>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</si>
  <si>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</si>
  <si>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</si>
  <si>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</si>
  <si>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</si>
  <si>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</si>
  <si>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</si>
  <si>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</si>
  <si>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</si>
  <si>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</si>
  <si>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</si>
  <si>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</si>
  <si>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</si>
  <si>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</si>
  <si>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</si>
  <si>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</si>
  <si>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</si>
  <si>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</si>
  <si>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</si>
  <si>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</si>
  <si>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</si>
  <si>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</si>
  <si>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</si>
  <si>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</si>
  <si>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</si>
  <si>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</si>
  <si>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</si>
  <si>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</si>
  <si>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</si>
  <si>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</si>
  <si>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</si>
  <si>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</si>
  <si>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</si>
  <si>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</si>
  <si>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</si>
  <si>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</si>
  <si>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</si>
  <si>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</si>
  <si>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</si>
  <si>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</si>
  <si>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</si>
  <si>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</si>
  <si>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</si>
  <si>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</si>
  <si>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</si>
  <si>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</si>
  <si>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</si>
  <si>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</si>
  <si>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</si>
  <si>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</si>
  <si>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</si>
  <si>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</si>
  <si>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</si>
  <si>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</si>
  <si>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</si>
  <si>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</si>
  <si>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</si>
  <si>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</si>
  <si>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</si>
  <si>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</si>
  <si>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</si>
  <si>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</si>
  <si>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</si>
  <si>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</si>
  <si>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</si>
  <si>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</si>
  <si>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</si>
  <si>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</si>
  <si>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</si>
  <si>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</si>
  <si>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</si>
  <si>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</si>
  <si>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</si>
  <si>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</si>
  <si>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</si>
  <si>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</si>
  <si>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</si>
  <si>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</si>
  <si>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</si>
  <si>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</si>
  <si>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</si>
  <si>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</si>
  <si>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</si>
  <si>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</si>
  <si>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</si>
  <si>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</si>
  <si>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</si>
  <si>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</si>
  <si>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</si>
  <si>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</si>
  <si>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</si>
  <si>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</si>
  <si>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</si>
  <si>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</si>
  <si>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</si>
  <si>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</si>
  <si>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</si>
  <si>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</si>
  <si>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</si>
  <si>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</si>
  <si>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</si>
  <si>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</si>
  <si>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</si>
  <si>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</si>
  <si>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</si>
  <si>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</si>
  <si>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</si>
  <si>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</si>
  <si>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</si>
  <si>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</si>
  <si>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</si>
  <si>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</si>
  <si>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</si>
  <si>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</si>
  <si>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</si>
  <si>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</si>
  <si>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</si>
  <si>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</si>
  <si>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</si>
  <si>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</si>
  <si>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</si>
  <si>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</si>
  <si>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</si>
  <si>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</si>
  <si>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</si>
  <si>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</si>
  <si>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</si>
  <si>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</si>
  <si>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</si>
  <si>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</si>
  <si>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</si>
  <si>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</si>
  <si>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</si>
  <si>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</si>
  <si>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</si>
  <si>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</si>
  <si>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</si>
  <si>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</si>
  <si>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</si>
  <si>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</si>
  <si>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</si>
  <si>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</si>
  <si>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</si>
  <si>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</si>
  <si>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</si>
  <si>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</si>
  <si>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</si>
  <si>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</si>
  <si>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</si>
  <si>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</si>
  <si>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</si>
  <si>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</si>
  <si>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</si>
  <si>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</si>
  <si>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</si>
  <si>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</si>
  <si>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</si>
  <si>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</si>
  <si>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</si>
  <si>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</si>
  <si>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</si>
  <si>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</si>
  <si>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</si>
  <si>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</si>
  <si>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</si>
  <si>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</si>
  <si>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</si>
  <si>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</si>
  <si>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</si>
  <si>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</si>
  <si>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</si>
  <si>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</si>
  <si>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</si>
  <si>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</si>
  <si>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</si>
  <si>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</si>
  <si>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</si>
  <si>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</si>
  <si>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</si>
  <si>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</si>
  <si>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</si>
  <si>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</si>
  <si>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</si>
  <si>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</si>
  <si>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</si>
  <si>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</si>
  <si>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</si>
  <si>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</si>
  <si>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</si>
  <si>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</si>
  <si>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</si>
  <si>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</si>
  <si>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</si>
  <si>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</si>
  <si>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</si>
  <si>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</si>
  <si>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</si>
  <si>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</si>
  <si>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</si>
  <si>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</si>
  <si>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</si>
  <si>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</si>
  <si>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</si>
  <si>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</si>
  <si>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</si>
  <si>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</si>
  <si>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</si>
  <si>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</si>
  <si>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</si>
  <si>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</si>
  <si>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</si>
  <si>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</si>
  <si>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</si>
  <si>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</si>
  <si>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</si>
  <si>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</si>
  <si>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</si>
  <si>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</si>
  <si>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</si>
  <si>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</si>
  <si>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</si>
  <si>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</si>
  <si>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</si>
  <si>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</si>
  <si>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</si>
  <si>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</si>
  <si>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</si>
  <si>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</si>
  <si>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</si>
  <si>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</si>
  <si>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</si>
  <si>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</si>
  <si>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</si>
  <si>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</si>
  <si>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</si>
  <si>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</si>
  <si>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</si>
  <si>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</si>
  <si>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</si>
  <si>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</si>
  <si>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</si>
  <si>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</si>
  <si>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</si>
  <si>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</si>
  <si>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</si>
  <si>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</si>
  <si>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</si>
  <si>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</si>
  <si>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</si>
  <si>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</si>
  <si>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</si>
  <si>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</si>
  <si>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</si>
  <si>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</si>
  <si>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</si>
  <si>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</si>
  <si>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</si>
  <si>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</si>
  <si>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</si>
  <si>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</si>
  <si>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</si>
  <si>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</si>
  <si>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</si>
  <si>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</si>
  <si>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</si>
  <si>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</si>
  <si>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</si>
  <si>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</si>
  <si>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</si>
  <si>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</si>
  <si>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</si>
  <si>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</si>
  <si>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</si>
  <si>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</si>
  <si>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</si>
  <si>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</si>
  <si>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</si>
  <si>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</si>
  <si>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</si>
  <si>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</si>
  <si>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</si>
  <si>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</si>
  <si>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</si>
  <si>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</si>
  <si>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</si>
  <si>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</si>
  <si>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</si>
  <si>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</si>
  <si>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</si>
  <si>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</si>
  <si>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</si>
  <si>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</si>
  <si>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</si>
  <si>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</si>
  <si>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</si>
  <si>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</si>
  <si>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</si>
  <si>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</si>
  <si>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</si>
  <si>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</si>
  <si>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</si>
  <si>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</si>
  <si>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</si>
  <si>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</si>
  <si>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</si>
  <si>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</si>
  <si>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</si>
  <si>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</si>
  <si>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</si>
  <si>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</si>
  <si>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</si>
  <si>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</si>
  <si>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</si>
  <si>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</si>
  <si>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</si>
  <si>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</si>
  <si>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</si>
  <si>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</si>
  <si>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</si>
  <si>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</si>
  <si>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</si>
  <si>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</si>
  <si>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</si>
  <si>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</si>
  <si>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</si>
  <si>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</si>
  <si>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</si>
  <si>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</si>
  <si>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</si>
  <si>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</si>
  <si>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</si>
  <si>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</si>
  <si>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</si>
  <si>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</si>
  <si>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</si>
  <si>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</si>
  <si>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</si>
  <si>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</si>
  <si>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</si>
  <si>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</si>
  <si>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</si>
  <si>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</si>
  <si>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</si>
  <si>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</si>
  <si>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</si>
  <si>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</si>
  <si>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</si>
  <si>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</si>
  <si>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</si>
  <si>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</si>
  <si>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</si>
  <si>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</si>
  <si>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</si>
  <si>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</si>
  <si>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</si>
  <si>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</si>
  <si>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</si>
  <si>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</si>
  <si>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</si>
  <si>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</si>
  <si>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</si>
  <si>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</si>
  <si>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</si>
  <si>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</si>
  <si>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</si>
  <si>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</si>
  <si>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</si>
  <si>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</si>
  <si>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</si>
  <si>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</si>
  <si>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</si>
  <si>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</si>
  <si>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</si>
  <si>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</si>
  <si>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</si>
  <si>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</si>
  <si>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</si>
  <si>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</si>
  <si>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</si>
  <si>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</si>
  <si>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</si>
  <si>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</si>
  <si>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</si>
  <si>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</si>
  <si>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</si>
  <si>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</si>
  <si>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</si>
  <si>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</si>
  <si>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</si>
  <si>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</si>
  <si>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</si>
  <si>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</si>
  <si>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</si>
  <si>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</si>
  <si>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</si>
  <si>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</si>
  <si>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</si>
  <si>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</si>
  <si>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</si>
  <si>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</si>
  <si>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</si>
  <si>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</si>
  <si>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</si>
  <si>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</si>
  <si>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</si>
  <si>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</si>
  <si>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</si>
  <si>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</si>
  <si>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</si>
  <si>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</si>
  <si>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</si>
  <si>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</si>
  <si>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</si>
  <si>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</si>
  <si>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</si>
  <si>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</si>
  <si>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</si>
  <si>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</si>
  <si>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</si>
  <si>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</si>
  <si>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</si>
  <si>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</si>
  <si>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</si>
  <si>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</si>
  <si>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</si>
  <si>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</si>
  <si>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</si>
  <si>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</si>
  <si>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</si>
  <si>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</si>
  <si>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</si>
  <si>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</si>
  <si>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</si>
  <si>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</si>
  <si>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</si>
  <si>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</si>
  <si>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</si>
  <si>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</si>
  <si>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</si>
  <si>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</si>
  <si>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</si>
  <si>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</si>
  <si>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</si>
  <si>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</si>
  <si>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</si>
  <si>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</si>
  <si>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</si>
  <si>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</si>
  <si>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</si>
  <si>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</si>
  <si>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</si>
  <si>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</si>
  <si>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</si>
  <si>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</si>
  <si>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</si>
  <si>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</si>
  <si>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</si>
  <si>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</si>
  <si>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</si>
  <si>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</si>
  <si>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</si>
  <si>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</si>
  <si>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</si>
  <si>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</si>
  <si>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</si>
  <si>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</si>
  <si>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</si>
  <si>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</si>
  <si>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</si>
  <si>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</si>
  <si>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</si>
  <si>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</si>
  <si>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</si>
  <si>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</si>
  <si>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</si>
  <si>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</si>
  <si>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</si>
  <si>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</si>
  <si>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</si>
  <si>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</si>
  <si>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</si>
  <si>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</si>
  <si>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</si>
  <si>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</si>
  <si>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</si>
  <si>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</si>
  <si>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</si>
  <si>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</si>
  <si>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</si>
  <si>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</si>
  <si>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</si>
  <si>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</si>
  <si>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</si>
  <si>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</si>
  <si>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</si>
  <si>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</si>
  <si>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</si>
  <si>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</si>
  <si>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</si>
  <si>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</si>
  <si>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</si>
  <si>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</si>
  <si>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</si>
  <si>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</si>
  <si>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</si>
  <si>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</si>
  <si>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</si>
  <si>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</si>
  <si>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</si>
  <si>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</si>
  <si>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</si>
  <si>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</si>
  <si>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</si>
  <si>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</si>
  <si>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</si>
  <si>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</si>
  <si>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</si>
  <si>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</si>
  <si>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</si>
  <si>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</si>
  <si>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</si>
  <si>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</si>
  <si>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</si>
  <si>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</si>
  <si>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</si>
  <si>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</si>
  <si>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</si>
  <si>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</si>
  <si>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</si>
  <si>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</si>
  <si>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</si>
  <si>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</si>
  <si>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</si>
  <si>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</si>
  <si>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</si>
  <si>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</si>
  <si>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</si>
  <si>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</si>
  <si>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</si>
  <si>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</si>
  <si>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</si>
  <si>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</si>
  <si>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</si>
  <si>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</si>
  <si>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</si>
  <si>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</si>
  <si>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</si>
  <si>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</si>
  <si>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</si>
  <si>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</si>
  <si>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</si>
  <si>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</si>
  <si>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</si>
  <si>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</si>
  <si>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</si>
  <si>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</si>
  <si>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</si>
  <si>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</si>
  <si>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</si>
  <si>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</si>
  <si>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</si>
  <si>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</si>
  <si>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</si>
  <si>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</si>
  <si>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</si>
  <si>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</si>
  <si>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</si>
  <si>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</si>
  <si>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</si>
  <si>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</si>
  <si>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</si>
  <si>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</si>
  <si>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</si>
  <si>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</si>
  <si>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</si>
  <si>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</si>
  <si>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</si>
  <si>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</si>
  <si>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</si>
  <si>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</si>
  <si>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</si>
  <si>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</si>
  <si>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</si>
  <si>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</si>
  <si>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</si>
  <si>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</si>
  <si>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</si>
  <si>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</si>
  <si>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</si>
  <si>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</si>
  <si>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</si>
  <si>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</si>
  <si>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</si>
  <si>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</si>
  <si>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</si>
  <si>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</si>
  <si>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</si>
  <si>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</si>
  <si>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</si>
  <si>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</si>
  <si>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</si>
  <si>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</si>
  <si>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</si>
  <si>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</si>
  <si>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</si>
  <si>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</si>
  <si>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</si>
  <si>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</si>
  <si>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</si>
  <si>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</si>
  <si>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</si>
  <si>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</si>
  <si>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</si>
  <si>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</si>
  <si>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</si>
  <si>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</si>
  <si>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</si>
  <si>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</si>
  <si>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</si>
  <si>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</si>
  <si>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</si>
  <si>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</si>
  <si>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</si>
  <si>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</si>
  <si>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</si>
  <si>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</si>
  <si>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</si>
  <si>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</si>
  <si>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</si>
  <si>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</si>
  <si>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</si>
  <si>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</si>
  <si>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</si>
  <si>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</si>
  <si>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</si>
  <si>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</si>
  <si>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</si>
  <si>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</si>
  <si>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</si>
  <si>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</si>
  <si>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</si>
  <si>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</si>
  <si>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</si>
  <si>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</si>
  <si>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</si>
  <si>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</si>
  <si>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</si>
  <si>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</si>
  <si>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</si>
  <si>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</si>
  <si>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</si>
  <si>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</si>
  <si>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</si>
  <si>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</si>
  <si>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</si>
  <si>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</si>
  <si>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</si>
  <si>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</si>
  <si>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</si>
  <si>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</si>
  <si>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</si>
  <si>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</si>
  <si>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</si>
  <si>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</si>
  <si>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</si>
  <si>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</si>
  <si>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</si>
  <si>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</si>
  <si>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</si>
  <si>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</si>
  <si>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</si>
  <si>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</si>
  <si>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</si>
  <si>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</si>
  <si>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</si>
  <si>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</si>
  <si>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</si>
  <si>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</si>
  <si>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</si>
  <si>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</si>
  <si>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</si>
  <si>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</si>
  <si>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</si>
  <si>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</si>
  <si>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</si>
  <si>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</si>
  <si>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</si>
  <si>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</si>
  <si>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</si>
  <si>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</si>
  <si>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</si>
  <si>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</si>
  <si>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</si>
  <si>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</si>
  <si>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</si>
  <si>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</si>
  <si>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</si>
  <si>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</si>
  <si>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</si>
  <si>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</si>
  <si>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</si>
  <si>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</si>
  <si>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</si>
  <si>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</si>
  <si>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</si>
  <si>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</si>
  <si>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</si>
  <si>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</si>
  <si>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</si>
  <si>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</si>
  <si>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</si>
  <si>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</si>
  <si>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</si>
  <si>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</si>
  <si>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</si>
  <si>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</si>
  <si>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</si>
  <si>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</si>
  <si>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</si>
  <si>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</si>
  <si>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</si>
  <si>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</si>
  <si>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</si>
  <si>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</si>
  <si>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</si>
  <si>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</si>
  <si>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</si>
  <si>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</si>
  <si>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</si>
  <si>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</si>
  <si>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</si>
  <si>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</si>
  <si>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</si>
  <si>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</si>
  <si>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</si>
  <si>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</si>
  <si>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</si>
  <si>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</si>
  <si>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</si>
  <si>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</si>
  <si>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</si>
  <si>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</si>
  <si>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</si>
  <si>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</si>
  <si>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</si>
  <si>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</si>
  <si>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</si>
  <si>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</si>
  <si>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</si>
  <si>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</si>
  <si>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</si>
  <si>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</si>
  <si>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</si>
  <si>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</si>
  <si>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</si>
  <si>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</si>
  <si>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</si>
  <si>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</si>
  <si>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</si>
  <si>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</si>
  <si>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</si>
  <si>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</si>
  <si>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</si>
  <si>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</si>
  <si>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</si>
  <si>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</si>
  <si>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</si>
  <si>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</si>
  <si>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</si>
  <si>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</si>
  <si>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</si>
  <si>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</si>
  <si>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</si>
  <si>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</si>
  <si>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</si>
  <si>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</si>
  <si>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</si>
  <si>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</si>
  <si>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</si>
  <si>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</si>
  <si>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</si>
  <si>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</si>
  <si>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</si>
  <si>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</si>
  <si>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</si>
  <si>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</si>
  <si>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</si>
  <si>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</si>
  <si>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</si>
  <si>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</si>
  <si>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</si>
  <si>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</si>
  <si>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</si>
  <si>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</si>
  <si>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</si>
  <si>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</si>
  <si>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</si>
  <si>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</si>
  <si>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</si>
  <si>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</si>
  <si>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</si>
  <si>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</si>
  <si>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</si>
  <si>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</si>
  <si>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</si>
  <si>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</si>
  <si>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</si>
  <si>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</si>
  <si>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</si>
  <si>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</si>
  <si>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</si>
  <si>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</si>
  <si>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</si>
  <si>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</si>
  <si>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</si>
  <si>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</si>
  <si>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</si>
  <si>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</si>
  <si>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</si>
  <si>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</si>
  <si>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</si>
  <si>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</si>
  <si>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</si>
  <si>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</si>
  <si>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</si>
  <si>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</si>
  <si>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</si>
  <si>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</si>
  <si>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</si>
  <si>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</si>
  <si>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</si>
  <si>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</si>
  <si>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</si>
  <si>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</si>
  <si>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</si>
  <si>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</si>
  <si>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</si>
  <si>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</si>
  <si>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</si>
  <si>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</si>
  <si>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</si>
  <si>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</si>
  <si>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</si>
  <si>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</si>
  <si>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</si>
  <si>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</si>
  <si>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</si>
  <si>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</si>
  <si>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</si>
  <si>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</si>
  <si>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</si>
  <si>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</si>
  <si>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</si>
  <si>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</si>
  <si>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</si>
  <si>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</si>
  <si>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</si>
  <si>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</si>
  <si>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</si>
  <si>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</si>
  <si>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</si>
  <si>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</si>
  <si>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</si>
  <si>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</si>
  <si>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</si>
  <si>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</si>
  <si>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</si>
  <si>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</si>
  <si>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</si>
  <si>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</si>
  <si>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</si>
  <si>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</si>
  <si>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</si>
  <si>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</si>
  <si>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</si>
  <si>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</si>
  <si>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</si>
  <si>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</si>
  <si>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</si>
  <si>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</si>
  <si>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</si>
  <si>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</si>
  <si>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</si>
  <si>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</si>
  <si>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</si>
  <si>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</si>
  <si>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</si>
  <si>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</si>
  <si>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</si>
  <si>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</si>
  <si>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</si>
  <si>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</si>
  <si>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</si>
  <si>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</si>
  <si>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</si>
  <si>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</si>
  <si>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</si>
  <si>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</si>
  <si>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</si>
  <si>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</si>
  <si>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</si>
  <si>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</si>
  <si>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</si>
  <si>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</si>
  <si>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</si>
  <si>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</si>
  <si>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</si>
  <si>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</si>
  <si>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</si>
  <si>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</si>
  <si>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</si>
  <si>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</si>
  <si>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</si>
  <si>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</si>
  <si>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</si>
  <si>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</si>
  <si>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</si>
  <si>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</si>
  <si>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</si>
  <si>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</si>
  <si>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</si>
  <si>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</si>
  <si>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</si>
  <si>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</si>
  <si>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</si>
  <si>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</si>
  <si>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</si>
  <si>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</si>
  <si>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</si>
  <si>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</si>
  <si>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</si>
  <si>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</si>
  <si>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</si>
  <si>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</si>
  <si>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</si>
  <si>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</si>
  <si>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</si>
  <si>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</si>
  <si>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</si>
  <si>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</si>
  <si>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</si>
  <si>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</si>
  <si>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</si>
  <si>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</si>
  <si>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</si>
  <si>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</si>
  <si>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</si>
  <si>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</si>
  <si>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</si>
  <si>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</si>
  <si>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</si>
  <si>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</si>
  <si>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</si>
  <si>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</si>
  <si>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</si>
  <si>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</si>
  <si>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</si>
  <si>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</si>
  <si>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</si>
  <si>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</si>
  <si>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</si>
  <si>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</si>
  <si>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</si>
  <si>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</si>
  <si>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</si>
  <si>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</si>
  <si>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</si>
  <si>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</si>
  <si>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</si>
  <si>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</si>
  <si>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</si>
  <si>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</si>
  <si>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</si>
  <si>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</si>
  <si>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</si>
  <si>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</si>
  <si>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</si>
  <si>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</si>
  <si>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</si>
  <si>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</si>
  <si>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</si>
  <si>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</si>
  <si>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</si>
  <si>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</si>
  <si>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</si>
  <si>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</si>
  <si>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</si>
  <si>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</si>
  <si>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</si>
  <si>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</si>
  <si>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</si>
  <si>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</si>
  <si>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</si>
  <si>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</si>
  <si>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</si>
  <si>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</si>
  <si>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</si>
  <si>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</si>
  <si>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</si>
  <si>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</si>
  <si>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</si>
  <si>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</si>
  <si>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</si>
  <si>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</si>
  <si>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</si>
  <si>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</si>
  <si>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</si>
  <si>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</si>
  <si>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</si>
  <si>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</si>
  <si>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</si>
  <si>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</si>
  <si>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</si>
  <si>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</si>
  <si>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</si>
  <si>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</si>
  <si>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</si>
  <si>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</si>
  <si>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</si>
  <si>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</si>
  <si>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</si>
  <si>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</si>
  <si>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</si>
  <si>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</si>
  <si>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</si>
  <si>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</si>
  <si>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</si>
  <si>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</si>
  <si>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</si>
  <si>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</si>
  <si>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</si>
  <si>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</si>
  <si>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</si>
  <si>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</si>
  <si>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</si>
  <si>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</si>
  <si>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</si>
  <si>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</si>
  <si>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</si>
  <si>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</si>
  <si>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</si>
  <si>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</si>
  <si>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</si>
  <si>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</si>
  <si>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</si>
  <si>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</si>
  <si>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</si>
  <si>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</si>
  <si>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</si>
  <si>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</si>
  <si>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</si>
  <si>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</si>
  <si>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</si>
  <si>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</si>
  <si>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</si>
  <si>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</si>
  <si>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</si>
  <si>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</si>
  <si>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</si>
  <si>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</si>
  <si>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</si>
  <si>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</si>
  <si>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</si>
  <si>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</si>
  <si>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</si>
  <si>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</si>
  <si>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</si>
  <si>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</si>
  <si>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</si>
  <si>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</si>
  <si>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</si>
  <si>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</si>
  <si>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</si>
  <si>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</si>
  <si>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</si>
  <si>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</si>
  <si>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</si>
  <si>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</si>
  <si>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</si>
  <si>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</si>
  <si>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</si>
  <si>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</si>
  <si>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</si>
  <si>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</si>
  <si>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</si>
  <si>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</si>
  <si>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</si>
  <si>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</si>
  <si>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</si>
  <si>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</si>
  <si>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</si>
  <si>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</si>
  <si>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</si>
  <si>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</si>
  <si>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</si>
  <si>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</si>
  <si>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</si>
  <si>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</si>
  <si>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</si>
  <si>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</si>
  <si>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</si>
  <si>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</si>
  <si>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</si>
  <si>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</si>
  <si>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</si>
  <si>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</si>
  <si>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</si>
  <si>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</si>
  <si>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</si>
  <si>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</si>
  <si>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</si>
  <si>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</si>
  <si>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</si>
  <si>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</si>
  <si>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</si>
  <si>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</si>
  <si>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</si>
  <si>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</si>
  <si>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</si>
  <si>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</si>
  <si>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</si>
  <si>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</si>
  <si>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</si>
  <si>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</si>
  <si>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</si>
  <si>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</si>
  <si>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</si>
  <si>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</si>
  <si>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</si>
  <si>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</si>
  <si>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</si>
  <si>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</si>
  <si>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</si>
  <si>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</si>
  <si>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</si>
  <si>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</si>
  <si>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</si>
  <si>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</si>
  <si>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</si>
  <si>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</si>
  <si>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</si>
  <si>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</si>
  <si>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</si>
  <si>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</si>
  <si>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</si>
  <si>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</si>
  <si>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</si>
  <si>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</si>
  <si>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</si>
  <si>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</si>
  <si>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</si>
  <si>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</si>
  <si>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</si>
  <si>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</si>
  <si>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</si>
  <si>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</si>
  <si>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</si>
  <si>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</si>
  <si>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</si>
  <si>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</si>
  <si>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</si>
  <si>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</si>
  <si>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</si>
  <si>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</si>
  <si>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</si>
  <si>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</si>
  <si>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</si>
  <si>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</si>
  <si>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</si>
  <si>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</si>
  <si>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</si>
  <si>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</si>
  <si>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</si>
  <si>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</si>
  <si>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</si>
  <si>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</si>
  <si>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</si>
  <si>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</si>
  <si>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</si>
  <si>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</si>
  <si>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</si>
  <si>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</si>
  <si>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</si>
  <si>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</si>
  <si>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</si>
  <si>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</si>
  <si>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</si>
  <si>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</si>
  <si>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</si>
  <si>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</si>
  <si>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</si>
  <si>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</si>
  <si>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</si>
  <si>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</si>
  <si>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</si>
  <si>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</si>
  <si>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</si>
  <si>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</si>
  <si>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</si>
  <si>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</si>
  <si>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</si>
  <si>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</si>
  <si>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</si>
  <si>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</si>
  <si>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</si>
  <si>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</si>
  <si>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</si>
  <si>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</si>
  <si>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</si>
  <si>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</si>
  <si>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</si>
  <si>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</si>
  <si>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</si>
  <si>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</si>
  <si>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</si>
  <si>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</si>
  <si>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</si>
  <si>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</si>
  <si>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</si>
  <si>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</si>
  <si>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</si>
  <si>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</si>
  <si>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</si>
  <si>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</si>
  <si>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</si>
  <si>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</si>
  <si>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</si>
  <si>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</si>
  <si>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</si>
  <si>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</si>
  <si>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</si>
  <si>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</si>
  <si>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</si>
  <si>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</si>
  <si>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</si>
  <si>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</si>
  <si>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</si>
  <si>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</si>
  <si>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</si>
  <si>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</si>
  <si>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</si>
  <si>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</si>
  <si>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</si>
  <si>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</si>
  <si>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</si>
  <si>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</si>
  <si>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</si>
  <si>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</si>
  <si>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</si>
  <si>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</si>
  <si>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</si>
  <si>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</si>
  <si>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</si>
  <si>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</si>
  <si>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</si>
  <si>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</si>
  <si>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</si>
  <si>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</si>
  <si>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</si>
  <si>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</si>
  <si>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</si>
  <si>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</si>
  <si>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</si>
  <si>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</si>
  <si>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</si>
  <si>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</si>
  <si>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</si>
  <si>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</si>
  <si>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</si>
  <si>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</si>
  <si>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</si>
  <si>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</si>
  <si>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</si>
  <si>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</si>
  <si>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</si>
  <si>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</si>
  <si>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</si>
  <si>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</si>
  <si>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</si>
  <si>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</si>
  <si>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</si>
  <si>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</si>
  <si>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</si>
  <si>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</si>
  <si>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</si>
  <si>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</si>
  <si>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</si>
  <si>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</si>
  <si>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</si>
  <si>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</si>
  <si>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</si>
  <si>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</si>
  <si>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</si>
  <si>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</si>
  <si>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</si>
  <si>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</si>
  <si>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</si>
  <si>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</si>
  <si>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</si>
  <si>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</si>
  <si>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</si>
  <si>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</si>
  <si>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</si>
  <si>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</si>
  <si>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</si>
  <si>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</si>
  <si>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</si>
  <si>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</si>
  <si>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</si>
  <si>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</si>
  <si>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</si>
  <si>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</si>
  <si>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</si>
  <si>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</si>
  <si>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</si>
  <si>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</si>
  <si>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</si>
  <si>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</si>
  <si>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</si>
  <si>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</si>
  <si>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</si>
  <si>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</si>
  <si>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</si>
  <si>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</si>
  <si>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</si>
  <si>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</si>
  <si>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</si>
  <si>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</si>
  <si>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</si>
  <si>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</si>
  <si>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</si>
  <si>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</si>
  <si>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</si>
  <si>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</si>
  <si>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</si>
  <si>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</si>
  <si>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</si>
  <si>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</si>
  <si>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</si>
  <si>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</si>
  <si>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</si>
  <si>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</si>
  <si>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</si>
  <si>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</si>
  <si>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</si>
  <si>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</si>
  <si>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</si>
  <si>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</si>
  <si>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</si>
  <si>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</si>
  <si>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</si>
  <si>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</si>
  <si>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</si>
  <si>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</si>
  <si>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</si>
  <si>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</si>
  <si>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</si>
  <si>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</si>
  <si>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</si>
  <si>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</si>
  <si>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</si>
  <si>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</si>
  <si>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</si>
  <si>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</si>
  <si>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</si>
  <si>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</si>
  <si>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</si>
  <si>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</si>
  <si>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</si>
  <si>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</si>
  <si>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</si>
  <si>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</si>
  <si>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</si>
  <si>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</si>
  <si>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</si>
  <si>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</si>
  <si>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</si>
  <si>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</si>
  <si>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</si>
  <si>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</si>
  <si>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</si>
  <si>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</si>
  <si>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</si>
  <si>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</si>
  <si>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</si>
  <si>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</si>
  <si>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</si>
  <si>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</si>
  <si>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</si>
  <si>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</si>
  <si>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</si>
  <si>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</si>
  <si>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</si>
  <si>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</si>
  <si>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</si>
  <si>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</si>
  <si>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</si>
  <si>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</si>
  <si>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</si>
  <si>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</si>
  <si>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</si>
  <si>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</si>
  <si>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</si>
  <si>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</si>
  <si>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</si>
  <si>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</si>
  <si>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</si>
  <si>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</si>
  <si>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</si>
  <si>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</si>
  <si>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</si>
  <si>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</si>
  <si>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</si>
  <si>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</si>
  <si>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</si>
  <si>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</si>
  <si>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</si>
  <si>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</si>
  <si>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</si>
  <si>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</si>
  <si>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</si>
  <si>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</si>
  <si>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</si>
  <si>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</si>
  <si>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</si>
  <si>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</si>
  <si>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</si>
  <si>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</si>
  <si>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</si>
  <si>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</si>
  <si>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</si>
  <si>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</si>
  <si>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</si>
  <si>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</si>
  <si>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</si>
  <si>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</si>
  <si>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</si>
  <si>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</si>
  <si>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</si>
  <si>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</si>
  <si>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</si>
  <si>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</si>
  <si>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</si>
  <si>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</si>
  <si>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</si>
  <si>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</si>
  <si>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</si>
  <si>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</si>
  <si>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</si>
  <si>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</si>
  <si>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</si>
  <si>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</si>
  <si>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</si>
  <si>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</si>
  <si>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</si>
  <si>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</si>
  <si>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</si>
  <si>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</si>
  <si>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</si>
  <si>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</si>
  <si>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</si>
  <si>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</si>
  <si>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</si>
  <si>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</si>
  <si>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</si>
  <si>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</si>
  <si>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</si>
  <si>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</si>
  <si>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</si>
  <si>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</si>
  <si>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</si>
  <si>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</si>
  <si>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</si>
  <si>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</si>
  <si>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</si>
  <si>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</si>
  <si>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</si>
  <si>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</si>
  <si>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</si>
  <si>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</si>
  <si>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</si>
  <si>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</si>
  <si>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</si>
  <si>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</si>
  <si>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</si>
  <si>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</si>
  <si>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</si>
  <si>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</si>
  <si>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</si>
  <si>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</si>
  <si>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</si>
  <si>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</si>
  <si>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</si>
  <si>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</si>
  <si>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</si>
  <si>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</si>
  <si>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</si>
  <si>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</si>
  <si>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</si>
  <si>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</si>
  <si>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</si>
  <si>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</si>
  <si>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</si>
  <si>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</si>
  <si>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</si>
  <si>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</si>
  <si>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</si>
  <si>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</si>
  <si>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</si>
  <si>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</si>
  <si>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</si>
  <si>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</si>
  <si>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</si>
  <si>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</si>
  <si>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</si>
  <si>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</si>
  <si>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</si>
  <si>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</si>
  <si>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</si>
  <si>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</si>
  <si>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</si>
  <si>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</si>
  <si>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</si>
  <si>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</si>
  <si>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</si>
  <si>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</si>
  <si>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</si>
  <si>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</si>
  <si>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</si>
  <si>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</si>
  <si>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</si>
  <si>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</si>
  <si>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</si>
  <si>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</si>
  <si>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</si>
  <si>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</si>
  <si>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</si>
  <si>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</si>
  <si>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</si>
  <si>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</si>
  <si>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</si>
  <si>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</si>
  <si>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</si>
  <si>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</si>
  <si>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</si>
  <si>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</si>
  <si>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</si>
  <si>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</si>
  <si>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</si>
  <si>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</si>
  <si>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</si>
  <si>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</si>
  <si>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</si>
  <si>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</si>
  <si>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</si>
  <si>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</si>
  <si>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</si>
  <si>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</si>
  <si>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</si>
  <si>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</si>
  <si>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</si>
  <si>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</si>
  <si>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</si>
  <si>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</si>
  <si>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</si>
  <si>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</si>
  <si>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</si>
  <si>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</si>
  <si>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</si>
  <si>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</si>
  <si>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</si>
  <si>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</si>
  <si>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</si>
  <si>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</si>
  <si>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</si>
  <si>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</si>
  <si>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</si>
  <si>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</si>
  <si>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</si>
  <si>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</si>
  <si>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</si>
  <si>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</si>
  <si>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</si>
  <si>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</si>
  <si>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</si>
  <si>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</si>
  <si>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</si>
  <si>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</si>
  <si>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</si>
  <si>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</si>
  <si>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</si>
  <si>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</si>
  <si>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</si>
  <si>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</si>
  <si>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</si>
  <si>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</si>
  <si>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</si>
  <si>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</si>
  <si>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</si>
  <si>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</si>
  <si>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</si>
  <si>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</si>
  <si>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</si>
  <si>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</si>
  <si>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</si>
  <si>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</si>
  <si>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</si>
  <si>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</si>
  <si>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</si>
  <si>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</si>
  <si>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</si>
  <si>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</si>
  <si>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</si>
  <si>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</si>
  <si>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</si>
  <si>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</si>
  <si>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</si>
  <si>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</si>
  <si>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</si>
  <si>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</si>
  <si>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</si>
  <si>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</si>
  <si>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</si>
  <si>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</si>
  <si>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</si>
  <si>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</si>
  <si>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</si>
  <si>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</si>
  <si>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</si>
  <si>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</si>
  <si>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</si>
  <si>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</si>
  <si>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</si>
  <si>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</si>
  <si>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</si>
  <si>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</si>
  <si>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</si>
  <si>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</si>
  <si>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</si>
  <si>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</si>
  <si>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</si>
  <si>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</si>
  <si>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</si>
  <si>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</si>
  <si>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</si>
  <si>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</si>
  <si>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</si>
  <si>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</si>
  <si>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</si>
  <si>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</si>
  <si>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</si>
  <si>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</si>
  <si>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</si>
  <si>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</si>
  <si>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</si>
  <si>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</si>
  <si>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</si>
  <si>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</si>
  <si>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</si>
  <si>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</si>
  <si>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</si>
  <si>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</si>
  <si>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</si>
  <si>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</si>
  <si>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</si>
  <si>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</si>
  <si>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</si>
  <si>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</si>
  <si>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</si>
  <si>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</si>
  <si>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</si>
  <si>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</si>
  <si>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</si>
  <si>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</si>
  <si>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</si>
  <si>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</si>
  <si>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</si>
  <si>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</si>
  <si>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</si>
  <si>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</si>
  <si>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</si>
  <si>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</si>
  <si>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</si>
  <si>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</si>
  <si>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</si>
  <si>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</si>
  <si>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</si>
  <si>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</si>
  <si>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</si>
  <si>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</si>
  <si>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</si>
  <si>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</si>
  <si>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</si>
  <si>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</si>
  <si>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</si>
  <si>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</si>
  <si>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</si>
  <si>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</si>
  <si>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</si>
  <si>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</si>
  <si>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</si>
  <si>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</si>
  <si>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</si>
  <si>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</si>
  <si>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</si>
  <si>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</si>
  <si>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</si>
  <si>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</si>
  <si>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</si>
  <si>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</si>
  <si>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</si>
  <si>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</si>
  <si>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</si>
  <si>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</si>
  <si>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</si>
  <si>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</si>
  <si>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</si>
  <si>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</si>
  <si>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</si>
  <si>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</si>
  <si>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</si>
  <si>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</si>
  <si>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</si>
  <si>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</si>
  <si>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</si>
  <si>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</si>
  <si>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</si>
  <si>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</si>
  <si>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</si>
  <si>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</si>
  <si>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</si>
  <si>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</si>
  <si>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</si>
  <si>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</si>
  <si>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</si>
  <si>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</si>
  <si>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</si>
  <si>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</si>
  <si>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</si>
  <si>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</si>
  <si>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</si>
  <si>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</si>
  <si>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</si>
  <si>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</si>
  <si>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</si>
  <si>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</si>
  <si>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</si>
  <si>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</si>
  <si>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</si>
  <si>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</si>
  <si>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</si>
  <si>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</si>
  <si>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</si>
  <si>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</si>
  <si>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</si>
  <si>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</si>
  <si>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</si>
  <si>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</si>
  <si>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</si>
  <si>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</si>
  <si>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</si>
  <si>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</si>
  <si>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</si>
  <si>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</si>
  <si>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</si>
  <si>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</si>
  <si>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</si>
  <si>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</si>
  <si>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</si>
  <si>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</si>
  <si>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</si>
  <si>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</si>
  <si>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</si>
  <si>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</si>
  <si>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</si>
  <si>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</si>
  <si>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</si>
  <si>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</si>
  <si>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</si>
  <si>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</si>
  <si>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</si>
  <si>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</si>
  <si>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</si>
  <si>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</si>
  <si>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</si>
  <si>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</si>
  <si>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</si>
  <si>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</si>
  <si>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</si>
  <si>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</si>
  <si>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</si>
  <si>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</si>
  <si>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</si>
  <si>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</si>
  <si>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</si>
  <si>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</si>
  <si>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</si>
  <si>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</si>
  <si>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</si>
  <si>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</si>
  <si>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</si>
  <si>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</si>
  <si>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</si>
  <si>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</si>
  <si>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</si>
  <si>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</si>
  <si>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</si>
  <si>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</si>
  <si>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</si>
  <si>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</si>
  <si>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</si>
  <si>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</si>
  <si>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</si>
  <si>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</si>
  <si>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</si>
  <si>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</si>
  <si>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</si>
  <si>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</si>
  <si>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</si>
  <si>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</si>
  <si>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</si>
  <si>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</si>
  <si>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</si>
  <si>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</si>
  <si>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</si>
  <si>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</si>
  <si>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</si>
  <si>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</si>
  <si>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</si>
  <si>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1301</t>
  </si>
  <si>
    <t>1230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</si>
  <si>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</si>
  <si>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0269</t>
  </si>
  <si>
    <t xml:space="preserve">INSTITUTO COLOMBIANO DE BIENESTAR FAMILIAR </t>
  </si>
  <si>
    <t>0686</t>
  </si>
  <si>
    <t>322</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</si>
  <si>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</si>
  <si>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</si>
  <si>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Integral esfuerzos para la promoción del desarrollo integral temprano de la primera infancia en el Departamento de Antioquia, y para la implementación del Sistema Departamental de Gestión del Desarrollo Integral Temprano</t>
  </si>
  <si>
    <t>2021-5-10000123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</si>
</sst>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36</v>
      </c>
      <c r="I15" s="32" t="s">
        <v>2624</v>
      </c>
      <c r="J15" s="107"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179"/>
      <c r="I20" s="142" t="s">
        <v>36</v>
      </c>
      <c r="J20" s="143" t="s">
        <v>135</v>
      </c>
      <c r="K20" s="144">
        <v>715152400</v>
      </c>
      <c r="L20" s="145">
        <v>44194</v>
      </c>
      <c r="M20" s="145">
        <v>44561</v>
      </c>
      <c r="N20" s="128">
        <f>+(M20-L20)/30</f>
        <v>12.233333333333333</v>
      </c>
      <c r="O20" s="131"/>
      <c r="U20" s="127"/>
      <c r="V20" s="104">
        <f ca="1">NOW()</f>
        <v>44194.858420949073</v>
      </c>
      <c r="W20" s="104">
        <f ca="1">NOW()</f>
        <v>44194.858420949073</v>
      </c>
    </row>
    <row r="21" spans="1:23" ht="30" customHeight="1" outlineLevel="1" x14ac:dyDescent="0.25">
      <c r="A21" s="9"/>
      <c r="B21" s="71"/>
      <c r="C21" s="5"/>
      <c r="D21" s="5"/>
      <c r="E21" s="5"/>
      <c r="F21" s="5"/>
      <c r="G21" s="5"/>
      <c r="H21" s="70"/>
      <c r="I21" s="142"/>
      <c r="J21" s="143"/>
      <c r="K21" s="144"/>
      <c r="L21" s="145"/>
      <c r="M21" s="145"/>
      <c r="N21" s="128">
        <f>+(M21-L21)/30</f>
        <v>0</v>
      </c>
      <c r="O21" s="132"/>
    </row>
    <row r="22" spans="1:23" ht="30" customHeight="1" outlineLevel="1" x14ac:dyDescent="0.25">
      <c r="A22" s="9"/>
      <c r="B22" s="71"/>
      <c r="C22" s="5"/>
      <c r="D22" s="5"/>
      <c r="E22" s="5"/>
      <c r="F22" s="5"/>
      <c r="G22" s="5"/>
      <c r="H22" s="70"/>
      <c r="I22" s="142"/>
      <c r="J22" s="143"/>
      <c r="K22" s="144"/>
      <c r="L22" s="145"/>
      <c r="M22" s="145"/>
      <c r="N22" s="129">
        <f t="shared" ref="N22:N33" si="0">+(M22-L22)/30</f>
        <v>0</v>
      </c>
      <c r="O22" s="132"/>
    </row>
    <row r="23" spans="1:23" ht="30" customHeight="1" outlineLevel="1" x14ac:dyDescent="0.25">
      <c r="A23" s="9"/>
      <c r="B23" s="101"/>
      <c r="C23" s="21"/>
      <c r="D23" s="21"/>
      <c r="E23" s="21"/>
      <c r="F23" s="5"/>
      <c r="G23" s="5"/>
      <c r="H23" s="70"/>
      <c r="I23" s="142"/>
      <c r="J23" s="143"/>
      <c r="K23" s="144"/>
      <c r="L23" s="145"/>
      <c r="M23" s="145"/>
      <c r="N23" s="129">
        <f t="shared" si="0"/>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0"/>
        <v>0</v>
      </c>
      <c r="O24" s="132"/>
    </row>
    <row r="25" spans="1:23" ht="30" customHeight="1" outlineLevel="1" x14ac:dyDescent="0.25">
      <c r="A25" s="9"/>
      <c r="B25" s="101"/>
      <c r="C25" s="21"/>
      <c r="D25" s="21"/>
      <c r="E25" s="21"/>
      <c r="F25" s="5"/>
      <c r="G25" s="5"/>
      <c r="H25" s="70"/>
      <c r="I25" s="142"/>
      <c r="J25" s="143"/>
      <c r="K25" s="144"/>
      <c r="L25" s="145"/>
      <c r="M25" s="145"/>
      <c r="N25" s="129">
        <f t="shared" si="0"/>
        <v>0</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UNIVERSITARIA AUTONOMA DE LAS AMERICAS</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2698</v>
      </c>
      <c r="C48" s="109" t="s">
        <v>31</v>
      </c>
      <c r="D48" s="114" t="s">
        <v>2700</v>
      </c>
      <c r="E48" s="138">
        <v>42396</v>
      </c>
      <c r="F48" s="138">
        <v>42719</v>
      </c>
      <c r="G48" s="153">
        <f>IF(AND(E48&lt;&gt;"",F48&lt;&gt;""),((F48-E48)/30),"")</f>
        <v>10.766666666666667</v>
      </c>
      <c r="H48" s="115" t="s">
        <v>2692</v>
      </c>
      <c r="I48" s="110" t="s">
        <v>36</v>
      </c>
      <c r="J48" s="114" t="s">
        <v>141</v>
      </c>
      <c r="K48" s="116">
        <v>0</v>
      </c>
      <c r="L48" s="111" t="s">
        <v>1148</v>
      </c>
      <c r="M48" s="112">
        <v>1</v>
      </c>
      <c r="N48" s="111" t="s">
        <v>27</v>
      </c>
      <c r="O48" s="111" t="s">
        <v>26</v>
      </c>
      <c r="P48" s="78"/>
    </row>
    <row r="49" spans="1:16" s="6" customFormat="1" ht="24.75" customHeight="1" x14ac:dyDescent="0.25">
      <c r="A49" s="136">
        <v>2</v>
      </c>
      <c r="B49" s="115" t="s">
        <v>2698</v>
      </c>
      <c r="C49" s="117" t="s">
        <v>31</v>
      </c>
      <c r="D49" s="114" t="s">
        <v>2700</v>
      </c>
      <c r="E49" s="138">
        <v>42396</v>
      </c>
      <c r="F49" s="138">
        <v>42719</v>
      </c>
      <c r="G49" s="153">
        <f>IF(AND(E49&lt;&gt;"",F49&lt;&gt;""),((F49-E49)/30),"")</f>
        <v>10.766666666666667</v>
      </c>
      <c r="H49" s="115" t="s">
        <v>2692</v>
      </c>
      <c r="I49" s="114" t="s">
        <v>36</v>
      </c>
      <c r="J49" s="114" t="s">
        <v>128</v>
      </c>
      <c r="K49" s="116">
        <v>0</v>
      </c>
      <c r="L49" s="117" t="s">
        <v>1148</v>
      </c>
      <c r="M49" s="112">
        <v>1</v>
      </c>
      <c r="N49" s="117" t="s">
        <v>27</v>
      </c>
      <c r="O49" s="117" t="s">
        <v>26</v>
      </c>
      <c r="P49" s="78"/>
    </row>
    <row r="50" spans="1:16" s="6" customFormat="1" ht="24.75" customHeight="1" x14ac:dyDescent="0.25">
      <c r="A50" s="136">
        <v>3</v>
      </c>
      <c r="B50" s="115" t="s">
        <v>2698</v>
      </c>
      <c r="C50" s="117" t="s">
        <v>31</v>
      </c>
      <c r="D50" s="114" t="s">
        <v>2700</v>
      </c>
      <c r="E50" s="138">
        <v>42396</v>
      </c>
      <c r="F50" s="138">
        <v>42719</v>
      </c>
      <c r="G50" s="153">
        <f>IF(AND(E50&lt;&gt;"",F50&lt;&gt;""),((F50-E50)/30),"")</f>
        <v>10.766666666666667</v>
      </c>
      <c r="H50" s="115" t="s">
        <v>2692</v>
      </c>
      <c r="I50" s="114" t="s">
        <v>36</v>
      </c>
      <c r="J50" s="114" t="s">
        <v>75</v>
      </c>
      <c r="K50" s="116">
        <v>0</v>
      </c>
      <c r="L50" s="117" t="s">
        <v>1148</v>
      </c>
      <c r="M50" s="112">
        <v>1</v>
      </c>
      <c r="N50" s="117" t="s">
        <v>27</v>
      </c>
      <c r="O50" s="117" t="s">
        <v>26</v>
      </c>
      <c r="P50" s="78"/>
    </row>
    <row r="51" spans="1:16" s="6" customFormat="1" ht="24.75" customHeight="1" outlineLevel="1" x14ac:dyDescent="0.25">
      <c r="A51" s="136">
        <v>4</v>
      </c>
      <c r="B51" s="115" t="s">
        <v>2698</v>
      </c>
      <c r="C51" s="117" t="s">
        <v>31</v>
      </c>
      <c r="D51" s="114" t="s">
        <v>2700</v>
      </c>
      <c r="E51" s="138">
        <v>42396</v>
      </c>
      <c r="F51" s="138">
        <v>42719</v>
      </c>
      <c r="G51" s="153">
        <f t="shared" ref="G51:G107" si="1">IF(AND(E51&lt;&gt;"",F51&lt;&gt;""),((F51-E51)/30),"")</f>
        <v>10.766666666666667</v>
      </c>
      <c r="H51" s="115" t="s">
        <v>2692</v>
      </c>
      <c r="I51" s="114" t="s">
        <v>36</v>
      </c>
      <c r="J51" s="114" t="s">
        <v>90</v>
      </c>
      <c r="K51" s="116">
        <v>1673201589</v>
      </c>
      <c r="L51" s="117" t="s">
        <v>1148</v>
      </c>
      <c r="M51" s="112">
        <v>1</v>
      </c>
      <c r="N51" s="117" t="s">
        <v>27</v>
      </c>
      <c r="O51" s="117" t="s">
        <v>26</v>
      </c>
      <c r="P51" s="78"/>
    </row>
    <row r="52" spans="1:16" s="7" customFormat="1" ht="24.75" customHeight="1" outlineLevel="1" x14ac:dyDescent="0.25">
      <c r="A52" s="137">
        <v>5</v>
      </c>
      <c r="B52" s="115" t="s">
        <v>2698</v>
      </c>
      <c r="C52" s="117" t="s">
        <v>31</v>
      </c>
      <c r="D52" s="114" t="s">
        <v>2694</v>
      </c>
      <c r="E52" s="138">
        <v>42720</v>
      </c>
      <c r="F52" s="138">
        <v>43084</v>
      </c>
      <c r="G52" s="153">
        <f t="shared" si="1"/>
        <v>12.133333333333333</v>
      </c>
      <c r="H52" s="115" t="s">
        <v>2693</v>
      </c>
      <c r="I52" s="114" t="s">
        <v>36</v>
      </c>
      <c r="J52" s="114" t="s">
        <v>141</v>
      </c>
      <c r="K52" s="116">
        <v>0</v>
      </c>
      <c r="L52" s="117" t="s">
        <v>1148</v>
      </c>
      <c r="M52" s="112">
        <v>1</v>
      </c>
      <c r="N52" s="117" t="s">
        <v>27</v>
      </c>
      <c r="O52" s="117" t="s">
        <v>26</v>
      </c>
      <c r="P52" s="79"/>
    </row>
    <row r="53" spans="1:16" s="7" customFormat="1" ht="24.75" customHeight="1" outlineLevel="1" x14ac:dyDescent="0.25">
      <c r="A53" s="137">
        <v>6</v>
      </c>
      <c r="B53" s="115" t="s">
        <v>2698</v>
      </c>
      <c r="C53" s="117" t="s">
        <v>31</v>
      </c>
      <c r="D53" s="114" t="s">
        <v>2694</v>
      </c>
      <c r="E53" s="138">
        <v>42720</v>
      </c>
      <c r="F53" s="138">
        <v>43084</v>
      </c>
      <c r="G53" s="153">
        <f t="shared" si="1"/>
        <v>12.133333333333333</v>
      </c>
      <c r="H53" s="115" t="s">
        <v>2693</v>
      </c>
      <c r="I53" s="114" t="s">
        <v>36</v>
      </c>
      <c r="J53" s="114" t="s">
        <v>128</v>
      </c>
      <c r="K53" s="116">
        <v>0</v>
      </c>
      <c r="L53" s="117" t="s">
        <v>1148</v>
      </c>
      <c r="M53" s="112">
        <v>1</v>
      </c>
      <c r="N53" s="117" t="s">
        <v>27</v>
      </c>
      <c r="O53" s="117" t="s">
        <v>26</v>
      </c>
      <c r="P53" s="79"/>
    </row>
    <row r="54" spans="1:16" s="7" customFormat="1" ht="24.75" customHeight="1" outlineLevel="1" x14ac:dyDescent="0.25">
      <c r="A54" s="137">
        <v>7</v>
      </c>
      <c r="B54" s="115" t="s">
        <v>2698</v>
      </c>
      <c r="C54" s="117" t="s">
        <v>31</v>
      </c>
      <c r="D54" s="114" t="s">
        <v>2694</v>
      </c>
      <c r="E54" s="138">
        <v>42720</v>
      </c>
      <c r="F54" s="138">
        <v>43084</v>
      </c>
      <c r="G54" s="153">
        <f t="shared" si="1"/>
        <v>12.133333333333333</v>
      </c>
      <c r="H54" s="115" t="s">
        <v>2693</v>
      </c>
      <c r="I54" s="114" t="s">
        <v>36</v>
      </c>
      <c r="J54" s="114" t="s">
        <v>75</v>
      </c>
      <c r="K54" s="116">
        <v>0</v>
      </c>
      <c r="L54" s="117" t="s">
        <v>1148</v>
      </c>
      <c r="M54" s="112">
        <v>1</v>
      </c>
      <c r="N54" s="117" t="s">
        <v>27</v>
      </c>
      <c r="O54" s="117" t="s">
        <v>26</v>
      </c>
      <c r="P54" s="79"/>
    </row>
    <row r="55" spans="1:16" s="7" customFormat="1" ht="24.75" customHeight="1" outlineLevel="1" x14ac:dyDescent="0.25">
      <c r="A55" s="137">
        <v>8</v>
      </c>
      <c r="B55" s="115" t="s">
        <v>2698</v>
      </c>
      <c r="C55" s="117" t="s">
        <v>31</v>
      </c>
      <c r="D55" s="114" t="s">
        <v>2694</v>
      </c>
      <c r="E55" s="138">
        <v>42720</v>
      </c>
      <c r="F55" s="138">
        <v>43084</v>
      </c>
      <c r="G55" s="153">
        <f t="shared" si="1"/>
        <v>12.133333333333333</v>
      </c>
      <c r="H55" s="115" t="s">
        <v>2693</v>
      </c>
      <c r="I55" s="114" t="s">
        <v>36</v>
      </c>
      <c r="J55" s="114" t="s">
        <v>90</v>
      </c>
      <c r="K55" s="116">
        <v>1886814439</v>
      </c>
      <c r="L55" s="117" t="s">
        <v>1148</v>
      </c>
      <c r="M55" s="112">
        <v>1</v>
      </c>
      <c r="N55" s="117" t="s">
        <v>27</v>
      </c>
      <c r="O55" s="117" t="s">
        <v>26</v>
      </c>
      <c r="P55" s="79"/>
    </row>
    <row r="56" spans="1:16" s="7" customFormat="1" ht="24.75" customHeight="1" outlineLevel="1" x14ac:dyDescent="0.25">
      <c r="A56" s="137">
        <v>9</v>
      </c>
      <c r="B56" s="115" t="s">
        <v>2698</v>
      </c>
      <c r="C56" s="117" t="s">
        <v>31</v>
      </c>
      <c r="D56" s="114" t="s">
        <v>2695</v>
      </c>
      <c r="E56" s="138">
        <v>43084</v>
      </c>
      <c r="F56" s="138">
        <v>43404</v>
      </c>
      <c r="G56" s="153">
        <f t="shared" si="1"/>
        <v>10.666666666666666</v>
      </c>
      <c r="H56" s="115" t="s">
        <v>2696</v>
      </c>
      <c r="I56" s="114" t="s">
        <v>36</v>
      </c>
      <c r="J56" s="114" t="s">
        <v>141</v>
      </c>
      <c r="K56" s="116">
        <v>0</v>
      </c>
      <c r="L56" s="117" t="s">
        <v>1148</v>
      </c>
      <c r="M56" s="112">
        <v>1</v>
      </c>
      <c r="N56" s="117" t="s">
        <v>27</v>
      </c>
      <c r="O56" s="117" t="s">
        <v>26</v>
      </c>
      <c r="P56" s="79"/>
    </row>
    <row r="57" spans="1:16" s="7" customFormat="1" ht="24.75" customHeight="1" outlineLevel="1" x14ac:dyDescent="0.25">
      <c r="A57" s="137">
        <v>10</v>
      </c>
      <c r="B57" s="115" t="s">
        <v>2698</v>
      </c>
      <c r="C57" s="117" t="s">
        <v>31</v>
      </c>
      <c r="D57" s="114" t="s">
        <v>2695</v>
      </c>
      <c r="E57" s="138">
        <v>43084</v>
      </c>
      <c r="F57" s="138">
        <v>43404</v>
      </c>
      <c r="G57" s="153">
        <f t="shared" si="1"/>
        <v>10.666666666666666</v>
      </c>
      <c r="H57" s="115" t="s">
        <v>2696</v>
      </c>
      <c r="I57" s="114" t="s">
        <v>36</v>
      </c>
      <c r="J57" s="114" t="s">
        <v>128</v>
      </c>
      <c r="K57" s="116">
        <v>0</v>
      </c>
      <c r="L57" s="117" t="s">
        <v>1148</v>
      </c>
      <c r="M57" s="112">
        <v>1</v>
      </c>
      <c r="N57" s="117" t="s">
        <v>27</v>
      </c>
      <c r="O57" s="117" t="s">
        <v>26</v>
      </c>
      <c r="P57" s="79"/>
    </row>
    <row r="58" spans="1:16" s="7" customFormat="1" ht="24.75" customHeight="1" outlineLevel="1" x14ac:dyDescent="0.25">
      <c r="A58" s="137">
        <v>11</v>
      </c>
      <c r="B58" s="115" t="s">
        <v>2698</v>
      </c>
      <c r="C58" s="117" t="s">
        <v>31</v>
      </c>
      <c r="D58" s="114" t="s">
        <v>2695</v>
      </c>
      <c r="E58" s="138">
        <v>43084</v>
      </c>
      <c r="F58" s="138">
        <v>43404</v>
      </c>
      <c r="G58" s="153">
        <f t="shared" si="1"/>
        <v>10.666666666666666</v>
      </c>
      <c r="H58" s="115" t="s">
        <v>2696</v>
      </c>
      <c r="I58" s="114" t="s">
        <v>36</v>
      </c>
      <c r="J58" s="114" t="s">
        <v>75</v>
      </c>
      <c r="K58" s="116">
        <v>0</v>
      </c>
      <c r="L58" s="117" t="s">
        <v>1148</v>
      </c>
      <c r="M58" s="112">
        <v>1</v>
      </c>
      <c r="N58" s="117" t="s">
        <v>27</v>
      </c>
      <c r="O58" s="117" t="s">
        <v>26</v>
      </c>
      <c r="P58" s="79"/>
    </row>
    <row r="59" spans="1:16" s="7" customFormat="1" ht="24.75" customHeight="1" outlineLevel="1" x14ac:dyDescent="0.25">
      <c r="A59" s="137">
        <v>12</v>
      </c>
      <c r="B59" s="115" t="s">
        <v>2698</v>
      </c>
      <c r="C59" s="117" t="s">
        <v>31</v>
      </c>
      <c r="D59" s="114" t="s">
        <v>2695</v>
      </c>
      <c r="E59" s="138">
        <v>43084</v>
      </c>
      <c r="F59" s="138">
        <v>43404</v>
      </c>
      <c r="G59" s="153">
        <f t="shared" si="1"/>
        <v>10.666666666666666</v>
      </c>
      <c r="H59" s="115" t="s">
        <v>2696</v>
      </c>
      <c r="I59" s="114" t="s">
        <v>36</v>
      </c>
      <c r="J59" s="114" t="s">
        <v>90</v>
      </c>
      <c r="K59" s="116">
        <v>1773936346</v>
      </c>
      <c r="L59" s="117" t="s">
        <v>1148</v>
      </c>
      <c r="M59" s="112">
        <v>1</v>
      </c>
      <c r="N59" s="117" t="s">
        <v>27</v>
      </c>
      <c r="O59" s="117" t="s">
        <v>26</v>
      </c>
      <c r="P59" s="79"/>
    </row>
    <row r="60" spans="1:16" s="7" customFormat="1" ht="24.75" customHeight="1" outlineLevel="1" x14ac:dyDescent="0.25">
      <c r="A60" s="137">
        <v>13</v>
      </c>
      <c r="B60" s="115" t="s">
        <v>2698</v>
      </c>
      <c r="C60" s="117" t="s">
        <v>31</v>
      </c>
      <c r="D60" s="114" t="s">
        <v>2699</v>
      </c>
      <c r="E60" s="138">
        <v>43405</v>
      </c>
      <c r="F60" s="138">
        <v>43442</v>
      </c>
      <c r="G60" s="153">
        <f t="shared" si="1"/>
        <v>1.2333333333333334</v>
      </c>
      <c r="H60" s="115" t="s">
        <v>2696</v>
      </c>
      <c r="I60" s="114" t="s">
        <v>36</v>
      </c>
      <c r="J60" s="114" t="s">
        <v>141</v>
      </c>
      <c r="K60" s="116">
        <v>0</v>
      </c>
      <c r="L60" s="117" t="s">
        <v>1148</v>
      </c>
      <c r="M60" s="112">
        <v>1</v>
      </c>
      <c r="N60" s="117" t="s">
        <v>27</v>
      </c>
      <c r="O60" s="117" t="s">
        <v>26</v>
      </c>
      <c r="P60" s="79"/>
    </row>
    <row r="61" spans="1:16" s="7" customFormat="1" ht="24.75" customHeight="1" outlineLevel="1" x14ac:dyDescent="0.25">
      <c r="A61" s="137">
        <v>14</v>
      </c>
      <c r="B61" s="115" t="s">
        <v>2698</v>
      </c>
      <c r="C61" s="117" t="s">
        <v>31</v>
      </c>
      <c r="D61" s="114" t="s">
        <v>2699</v>
      </c>
      <c r="E61" s="138">
        <v>43405</v>
      </c>
      <c r="F61" s="138">
        <v>43442</v>
      </c>
      <c r="G61" s="153">
        <f t="shared" si="1"/>
        <v>1.2333333333333334</v>
      </c>
      <c r="H61" s="115" t="s">
        <v>2696</v>
      </c>
      <c r="I61" s="114" t="s">
        <v>36</v>
      </c>
      <c r="J61" s="114" t="s">
        <v>128</v>
      </c>
      <c r="K61" s="116">
        <v>0</v>
      </c>
      <c r="L61" s="117" t="s">
        <v>1148</v>
      </c>
      <c r="M61" s="112">
        <v>1</v>
      </c>
      <c r="N61" s="117" t="s">
        <v>27</v>
      </c>
      <c r="O61" s="117" t="s">
        <v>26</v>
      </c>
      <c r="P61" s="79"/>
    </row>
    <row r="62" spans="1:16" s="7" customFormat="1" ht="24.75" customHeight="1" outlineLevel="1" x14ac:dyDescent="0.25">
      <c r="A62" s="137">
        <v>15</v>
      </c>
      <c r="B62" s="115" t="s">
        <v>2698</v>
      </c>
      <c r="C62" s="117" t="s">
        <v>31</v>
      </c>
      <c r="D62" s="114" t="s">
        <v>2699</v>
      </c>
      <c r="E62" s="138">
        <v>43405</v>
      </c>
      <c r="F62" s="138">
        <v>43442</v>
      </c>
      <c r="G62" s="153">
        <f t="shared" si="1"/>
        <v>1.2333333333333334</v>
      </c>
      <c r="H62" s="115" t="s">
        <v>2696</v>
      </c>
      <c r="I62" s="114" t="s">
        <v>36</v>
      </c>
      <c r="J62" s="114" t="s">
        <v>75</v>
      </c>
      <c r="K62" s="116">
        <v>0</v>
      </c>
      <c r="L62" s="117" t="s">
        <v>1148</v>
      </c>
      <c r="M62" s="112">
        <v>1</v>
      </c>
      <c r="N62" s="117" t="s">
        <v>27</v>
      </c>
      <c r="O62" s="117" t="s">
        <v>26</v>
      </c>
      <c r="P62" s="79"/>
    </row>
    <row r="63" spans="1:16" s="7" customFormat="1" ht="24.75" customHeight="1" outlineLevel="1" x14ac:dyDescent="0.25">
      <c r="A63" s="137">
        <v>16</v>
      </c>
      <c r="B63" s="115" t="s">
        <v>2698</v>
      </c>
      <c r="C63" s="117" t="s">
        <v>31</v>
      </c>
      <c r="D63" s="114" t="s">
        <v>2699</v>
      </c>
      <c r="E63" s="138">
        <v>43405</v>
      </c>
      <c r="F63" s="138">
        <v>43442</v>
      </c>
      <c r="G63" s="153">
        <f t="shared" si="1"/>
        <v>1.2333333333333334</v>
      </c>
      <c r="H63" s="115" t="s">
        <v>2696</v>
      </c>
      <c r="I63" s="114" t="s">
        <v>36</v>
      </c>
      <c r="J63" s="114" t="s">
        <v>90</v>
      </c>
      <c r="K63" s="116">
        <v>206997189</v>
      </c>
      <c r="L63" s="117" t="s">
        <v>1148</v>
      </c>
      <c r="M63" s="112">
        <v>1</v>
      </c>
      <c r="N63" s="117" t="s">
        <v>27</v>
      </c>
      <c r="O63" s="117" t="s">
        <v>26</v>
      </c>
      <c r="P63" s="79"/>
    </row>
    <row r="64" spans="1:16" s="7" customFormat="1" ht="24.75" customHeight="1" outlineLevel="1" x14ac:dyDescent="0.25">
      <c r="A64" s="137">
        <v>17</v>
      </c>
      <c r="B64" s="115" t="s">
        <v>2698</v>
      </c>
      <c r="C64" s="117" t="s">
        <v>31</v>
      </c>
      <c r="D64" s="114" t="s">
        <v>2697</v>
      </c>
      <c r="E64" s="138">
        <v>43484</v>
      </c>
      <c r="F64" s="138">
        <v>43812</v>
      </c>
      <c r="G64" s="153">
        <f t="shared" si="1"/>
        <v>10.933333333333334</v>
      </c>
      <c r="H64" s="115" t="s">
        <v>2696</v>
      </c>
      <c r="I64" s="114" t="s">
        <v>36</v>
      </c>
      <c r="J64" s="114" t="s">
        <v>90</v>
      </c>
      <c r="K64" s="116">
        <v>0</v>
      </c>
      <c r="L64" s="117" t="s">
        <v>1148</v>
      </c>
      <c r="M64" s="112">
        <v>1</v>
      </c>
      <c r="N64" s="117" t="s">
        <v>27</v>
      </c>
      <c r="O64" s="117" t="s">
        <v>26</v>
      </c>
      <c r="P64" s="79"/>
    </row>
    <row r="65" spans="1:16" s="7" customFormat="1" ht="24.75" customHeight="1" outlineLevel="1" x14ac:dyDescent="0.25">
      <c r="A65" s="137">
        <v>18</v>
      </c>
      <c r="B65" s="115" t="s">
        <v>2698</v>
      </c>
      <c r="C65" s="117" t="s">
        <v>31</v>
      </c>
      <c r="D65" s="114" t="s">
        <v>2697</v>
      </c>
      <c r="E65" s="138">
        <v>43484</v>
      </c>
      <c r="F65" s="138">
        <v>43812</v>
      </c>
      <c r="G65" s="153">
        <f t="shared" si="1"/>
        <v>10.933333333333334</v>
      </c>
      <c r="H65" s="115" t="s">
        <v>2696</v>
      </c>
      <c r="I65" s="114" t="s">
        <v>36</v>
      </c>
      <c r="J65" s="114" t="s">
        <v>90</v>
      </c>
      <c r="K65" s="116">
        <v>0</v>
      </c>
      <c r="L65" s="117" t="s">
        <v>1148</v>
      </c>
      <c r="M65" s="112">
        <v>1</v>
      </c>
      <c r="N65" s="117" t="s">
        <v>27</v>
      </c>
      <c r="O65" s="117" t="s">
        <v>26</v>
      </c>
      <c r="P65" s="79"/>
    </row>
    <row r="66" spans="1:16" s="7" customFormat="1" ht="24.75" customHeight="1" outlineLevel="1" x14ac:dyDescent="0.25">
      <c r="A66" s="137">
        <v>19</v>
      </c>
      <c r="B66" s="115" t="s">
        <v>2698</v>
      </c>
      <c r="C66" s="117" t="s">
        <v>31</v>
      </c>
      <c r="D66" s="114" t="s">
        <v>2697</v>
      </c>
      <c r="E66" s="138">
        <v>43484</v>
      </c>
      <c r="F66" s="138">
        <v>43812</v>
      </c>
      <c r="G66" s="153">
        <f t="shared" si="1"/>
        <v>10.933333333333334</v>
      </c>
      <c r="H66" s="115" t="s">
        <v>2696</v>
      </c>
      <c r="I66" s="114" t="s">
        <v>36</v>
      </c>
      <c r="J66" s="114" t="s">
        <v>90</v>
      </c>
      <c r="K66" s="116">
        <v>0</v>
      </c>
      <c r="L66" s="117" t="s">
        <v>1148</v>
      </c>
      <c r="M66" s="112">
        <v>1</v>
      </c>
      <c r="N66" s="117" t="s">
        <v>27</v>
      </c>
      <c r="O66" s="117" t="s">
        <v>26</v>
      </c>
      <c r="P66" s="79"/>
    </row>
    <row r="67" spans="1:16" s="7" customFormat="1" ht="24.75" customHeight="1" outlineLevel="1" x14ac:dyDescent="0.25">
      <c r="A67" s="137">
        <v>20</v>
      </c>
      <c r="B67" s="115" t="s">
        <v>2698</v>
      </c>
      <c r="C67" s="117" t="s">
        <v>31</v>
      </c>
      <c r="D67" s="114" t="s">
        <v>2697</v>
      </c>
      <c r="E67" s="138">
        <v>43484</v>
      </c>
      <c r="F67" s="138">
        <v>43812</v>
      </c>
      <c r="G67" s="153">
        <f t="shared" si="1"/>
        <v>10.933333333333334</v>
      </c>
      <c r="H67" s="115" t="s">
        <v>2696</v>
      </c>
      <c r="I67" s="114" t="s">
        <v>36</v>
      </c>
      <c r="J67" s="114" t="s">
        <v>90</v>
      </c>
      <c r="K67" s="116">
        <v>2642267460</v>
      </c>
      <c r="L67" s="117" t="s">
        <v>1148</v>
      </c>
      <c r="M67" s="112">
        <v>1</v>
      </c>
      <c r="N67" s="117" t="s">
        <v>27</v>
      </c>
      <c r="O67" s="117" t="s">
        <v>26</v>
      </c>
      <c r="P67" s="79"/>
    </row>
    <row r="68" spans="1:16" s="7" customFormat="1" ht="24.75" customHeight="1" outlineLevel="1" x14ac:dyDescent="0.25">
      <c r="A68" s="137">
        <v>21</v>
      </c>
      <c r="B68" s="115" t="s">
        <v>2698</v>
      </c>
      <c r="C68" s="117" t="s">
        <v>31</v>
      </c>
      <c r="D68" s="114">
        <v>960</v>
      </c>
      <c r="E68" s="138">
        <v>41093</v>
      </c>
      <c r="F68" s="138">
        <v>41273</v>
      </c>
      <c r="G68" s="153">
        <f t="shared" si="1"/>
        <v>6</v>
      </c>
      <c r="H68" s="115" t="s">
        <v>2701</v>
      </c>
      <c r="I68" s="114" t="s">
        <v>36</v>
      </c>
      <c r="J68" s="114" t="s">
        <v>37</v>
      </c>
      <c r="K68" s="116">
        <v>157697280</v>
      </c>
      <c r="L68" s="117" t="s">
        <v>1148</v>
      </c>
      <c r="M68" s="112">
        <v>1</v>
      </c>
      <c r="N68" s="117" t="s">
        <v>27</v>
      </c>
      <c r="O68" s="117" t="s">
        <v>26</v>
      </c>
      <c r="P68" s="79"/>
    </row>
    <row r="69" spans="1:16" s="7" customFormat="1" ht="24.75" customHeight="1" outlineLevel="1" x14ac:dyDescent="0.25">
      <c r="A69" s="137">
        <v>22</v>
      </c>
      <c r="B69" s="115" t="s">
        <v>2698</v>
      </c>
      <c r="C69" s="117" t="s">
        <v>31</v>
      </c>
      <c r="D69" s="114">
        <v>967</v>
      </c>
      <c r="E69" s="138">
        <v>41102</v>
      </c>
      <c r="F69" s="138">
        <v>41273</v>
      </c>
      <c r="G69" s="153">
        <f t="shared" si="1"/>
        <v>5.7</v>
      </c>
      <c r="H69" s="115" t="s">
        <v>2701</v>
      </c>
      <c r="I69" s="114" t="s">
        <v>36</v>
      </c>
      <c r="J69" s="114" t="s">
        <v>37</v>
      </c>
      <c r="K69" s="116">
        <v>178813440</v>
      </c>
      <c r="L69" s="117" t="s">
        <v>1148</v>
      </c>
      <c r="M69" s="112">
        <v>1</v>
      </c>
      <c r="N69" s="117" t="s">
        <v>27</v>
      </c>
      <c r="O69" s="117" t="s">
        <v>26</v>
      </c>
      <c r="P69" s="79"/>
    </row>
    <row r="70" spans="1:16" s="7" customFormat="1" ht="24.75" customHeight="1" outlineLevel="1" x14ac:dyDescent="0.25">
      <c r="A70" s="137">
        <v>23</v>
      </c>
      <c r="B70" s="115" t="s">
        <v>2698</v>
      </c>
      <c r="C70" s="117" t="s">
        <v>31</v>
      </c>
      <c r="D70" s="114">
        <v>968</v>
      </c>
      <c r="E70" s="138">
        <v>41093</v>
      </c>
      <c r="F70" s="138">
        <v>41273</v>
      </c>
      <c r="G70" s="153">
        <f t="shared" si="1"/>
        <v>6</v>
      </c>
      <c r="H70" s="115" t="s">
        <v>2701</v>
      </c>
      <c r="I70" s="114" t="s">
        <v>36</v>
      </c>
      <c r="J70" s="114" t="s">
        <v>37</v>
      </c>
      <c r="K70" s="116">
        <v>1065392640</v>
      </c>
      <c r="L70" s="117" t="s">
        <v>1148</v>
      </c>
      <c r="M70" s="112">
        <v>1</v>
      </c>
      <c r="N70" s="117" t="s">
        <v>27</v>
      </c>
      <c r="O70" s="117" t="s">
        <v>26</v>
      </c>
      <c r="P70" s="79"/>
    </row>
    <row r="71" spans="1:16" s="7" customFormat="1" ht="24.75" customHeight="1" outlineLevel="1" x14ac:dyDescent="0.25">
      <c r="A71" s="137">
        <v>24</v>
      </c>
      <c r="B71" s="115" t="s">
        <v>2702</v>
      </c>
      <c r="C71" s="117" t="s">
        <v>31</v>
      </c>
      <c r="D71" s="114">
        <v>4600007961</v>
      </c>
      <c r="E71" s="138">
        <v>43084</v>
      </c>
      <c r="F71" s="138">
        <v>43404</v>
      </c>
      <c r="G71" s="153">
        <f t="shared" si="1"/>
        <v>10.666666666666666</v>
      </c>
      <c r="H71" s="115" t="s">
        <v>2703</v>
      </c>
      <c r="I71" s="114" t="s">
        <v>36</v>
      </c>
      <c r="J71" s="114" t="s">
        <v>37</v>
      </c>
      <c r="K71" s="116">
        <v>4844032212</v>
      </c>
      <c r="L71" s="117" t="s">
        <v>1148</v>
      </c>
      <c r="M71" s="112">
        <v>1</v>
      </c>
      <c r="N71" s="117" t="s">
        <v>27</v>
      </c>
      <c r="O71" s="117" t="s">
        <v>26</v>
      </c>
      <c r="P71" s="79"/>
    </row>
    <row r="72" spans="1:16" s="7" customFormat="1" ht="24.75" customHeight="1" outlineLevel="1" x14ac:dyDescent="0.25">
      <c r="A72" s="137">
        <v>25</v>
      </c>
      <c r="B72" s="115"/>
      <c r="C72" s="117" t="s">
        <v>31</v>
      </c>
      <c r="D72" s="114"/>
      <c r="E72" s="138"/>
      <c r="F72" s="138"/>
      <c r="G72" s="153" t="str">
        <f t="shared" si="1"/>
        <v/>
      </c>
      <c r="H72" s="115"/>
      <c r="I72" s="114"/>
      <c r="J72" s="114"/>
      <c r="K72" s="116"/>
      <c r="L72" s="117"/>
      <c r="M72" s="112"/>
      <c r="N72" s="117"/>
      <c r="O72" s="117"/>
      <c r="P72" s="79"/>
    </row>
    <row r="73" spans="1:16" s="7" customFormat="1" ht="24.75" customHeight="1" outlineLevel="1" x14ac:dyDescent="0.25">
      <c r="A73" s="137">
        <v>26</v>
      </c>
      <c r="B73" s="115"/>
      <c r="C73" s="117" t="s">
        <v>31</v>
      </c>
      <c r="D73" s="114"/>
      <c r="E73" s="138"/>
      <c r="F73" s="138"/>
      <c r="G73" s="153" t="str">
        <f t="shared" si="1"/>
        <v/>
      </c>
      <c r="H73" s="115"/>
      <c r="I73" s="114"/>
      <c r="J73" s="114"/>
      <c r="K73" s="116"/>
      <c r="L73" s="117"/>
      <c r="M73" s="112"/>
      <c r="N73" s="117"/>
      <c r="O73" s="117"/>
      <c r="P73" s="79"/>
    </row>
    <row r="74" spans="1:16" s="7" customFormat="1" ht="24.75" customHeight="1" outlineLevel="1" x14ac:dyDescent="0.25">
      <c r="A74" s="137">
        <v>27</v>
      </c>
      <c r="B74" s="115"/>
      <c r="C74" s="117" t="s">
        <v>31</v>
      </c>
      <c r="D74" s="114"/>
      <c r="E74" s="138"/>
      <c r="F74" s="138"/>
      <c r="G74" s="153" t="str">
        <f t="shared" si="1"/>
        <v/>
      </c>
      <c r="H74" s="115"/>
      <c r="I74" s="114"/>
      <c r="J74" s="114"/>
      <c r="K74" s="116"/>
      <c r="L74" s="117"/>
      <c r="M74" s="112"/>
      <c r="N74" s="117"/>
      <c r="O74" s="117"/>
      <c r="P74" s="79"/>
    </row>
    <row r="75" spans="1:16" s="7" customFormat="1" ht="24.75" customHeight="1" outlineLevel="1" x14ac:dyDescent="0.25">
      <c r="A75" s="137">
        <v>28</v>
      </c>
      <c r="B75" s="115"/>
      <c r="C75" s="117" t="s">
        <v>31</v>
      </c>
      <c r="D75" s="114"/>
      <c r="E75" s="138"/>
      <c r="F75" s="138"/>
      <c r="G75" s="153" t="str">
        <f t="shared" si="1"/>
        <v/>
      </c>
      <c r="H75" s="115"/>
      <c r="I75" s="114"/>
      <c r="J75" s="114"/>
      <c r="K75" s="116"/>
      <c r="L75" s="117"/>
      <c r="M75" s="112"/>
      <c r="N75" s="117"/>
      <c r="O75" s="117"/>
      <c r="P75" s="79"/>
    </row>
    <row r="76" spans="1:16" s="7" customFormat="1" ht="24.75" customHeight="1" outlineLevel="1" x14ac:dyDescent="0.25">
      <c r="A76" s="137">
        <v>29</v>
      </c>
      <c r="B76" s="115"/>
      <c r="C76" s="117" t="s">
        <v>31</v>
      </c>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t="s">
        <v>31</v>
      </c>
      <c r="D77" s="114"/>
      <c r="E77" s="138"/>
      <c r="F77" s="138"/>
      <c r="G77" s="153" t="str">
        <f t="shared" si="1"/>
        <v/>
      </c>
      <c r="H77" s="115"/>
      <c r="I77" s="114"/>
      <c r="J77" s="114"/>
      <c r="K77" s="116"/>
      <c r="L77" s="117"/>
      <c r="M77" s="112"/>
      <c r="N77" s="117"/>
      <c r="O77" s="117"/>
      <c r="P77" s="79"/>
    </row>
    <row r="78" spans="1:16" s="7" customFormat="1" ht="24.75" customHeight="1" outlineLevel="1" x14ac:dyDescent="0.25">
      <c r="A78" s="137">
        <v>31</v>
      </c>
      <c r="B78" s="115"/>
      <c r="C78" s="117" t="s">
        <v>31</v>
      </c>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t="s">
        <v>31</v>
      </c>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t="s">
        <v>31</v>
      </c>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t="s">
        <v>31</v>
      </c>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t="s">
        <v>31</v>
      </c>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t="s">
        <v>31</v>
      </c>
      <c r="D83" s="63"/>
      <c r="E83" s="138"/>
      <c r="F83" s="138"/>
      <c r="G83" s="153" t="str">
        <f t="shared" si="1"/>
        <v/>
      </c>
      <c r="H83" s="64"/>
      <c r="I83" s="114"/>
      <c r="J83" s="114"/>
      <c r="K83" s="66"/>
      <c r="L83" s="117"/>
      <c r="M83" s="112"/>
      <c r="N83" s="117"/>
      <c r="O83" s="117"/>
      <c r="P83" s="79"/>
    </row>
    <row r="84" spans="1:16" s="7" customFormat="1" ht="24.75" customHeight="1" outlineLevel="1" x14ac:dyDescent="0.25">
      <c r="A84" s="137">
        <v>37</v>
      </c>
      <c r="B84" s="115"/>
      <c r="C84" s="117" t="s">
        <v>31</v>
      </c>
      <c r="D84" s="63"/>
      <c r="E84" s="138"/>
      <c r="F84" s="138"/>
      <c r="G84" s="153" t="str">
        <f t="shared" si="1"/>
        <v/>
      </c>
      <c r="H84" s="64"/>
      <c r="I84" s="114"/>
      <c r="J84" s="114"/>
      <c r="K84" s="66"/>
      <c r="L84" s="117"/>
      <c r="M84" s="112"/>
      <c r="N84" s="117"/>
      <c r="O84" s="117"/>
      <c r="P84" s="79"/>
    </row>
    <row r="85" spans="1:16" s="7" customFormat="1" ht="24.75" customHeight="1" outlineLevel="1" x14ac:dyDescent="0.25">
      <c r="A85" s="137">
        <v>38</v>
      </c>
      <c r="B85" s="115"/>
      <c r="C85" s="117" t="s">
        <v>31</v>
      </c>
      <c r="D85" s="63"/>
      <c r="E85" s="138"/>
      <c r="F85" s="138"/>
      <c r="G85" s="153" t="str">
        <f t="shared" si="1"/>
        <v/>
      </c>
      <c r="H85" s="64"/>
      <c r="I85" s="114"/>
      <c r="J85" s="114"/>
      <c r="K85" s="66"/>
      <c r="L85" s="117"/>
      <c r="M85" s="112"/>
      <c r="N85" s="117"/>
      <c r="O85" s="117"/>
      <c r="P85" s="79"/>
    </row>
    <row r="86" spans="1:16" s="7" customFormat="1" ht="24.75" customHeight="1" outlineLevel="1" x14ac:dyDescent="0.25">
      <c r="A86" s="137">
        <v>39</v>
      </c>
      <c r="B86" s="115"/>
      <c r="C86" s="117" t="s">
        <v>31</v>
      </c>
      <c r="D86" s="63"/>
      <c r="E86" s="138"/>
      <c r="F86" s="138"/>
      <c r="G86" s="153" t="str">
        <f t="shared" si="1"/>
        <v/>
      </c>
      <c r="H86" s="64"/>
      <c r="I86" s="114"/>
      <c r="J86" s="114"/>
      <c r="K86" s="66"/>
      <c r="L86" s="117"/>
      <c r="M86" s="112"/>
      <c r="N86" s="117"/>
      <c r="O86" s="117"/>
      <c r="P86" s="79"/>
    </row>
    <row r="87" spans="1:16" s="7" customFormat="1" ht="24.75" customHeight="1" outlineLevel="1" x14ac:dyDescent="0.25">
      <c r="A87" s="137">
        <v>40</v>
      </c>
      <c r="B87" s="115"/>
      <c r="C87" s="117" t="s">
        <v>31</v>
      </c>
      <c r="D87" s="63"/>
      <c r="E87" s="138"/>
      <c r="F87" s="138"/>
      <c r="G87" s="153" t="str">
        <f t="shared" si="1"/>
        <v/>
      </c>
      <c r="H87" s="64"/>
      <c r="I87" s="114"/>
      <c r="J87" s="114"/>
      <c r="K87" s="66"/>
      <c r="L87" s="117"/>
      <c r="M87" s="112"/>
      <c r="N87" s="117"/>
      <c r="O87" s="117"/>
      <c r="P87" s="79"/>
    </row>
    <row r="88" spans="1:16" s="7" customFormat="1" ht="24.75" customHeight="1" outlineLevel="1" x14ac:dyDescent="0.25">
      <c r="A88" s="137">
        <v>41</v>
      </c>
      <c r="B88" s="115"/>
      <c r="C88" s="117" t="s">
        <v>31</v>
      </c>
      <c r="D88" s="63"/>
      <c r="E88" s="138"/>
      <c r="F88" s="138"/>
      <c r="G88" s="153" t="str">
        <f t="shared" si="1"/>
        <v/>
      </c>
      <c r="H88" s="64"/>
      <c r="I88" s="114"/>
      <c r="J88" s="114"/>
      <c r="K88" s="66"/>
      <c r="L88" s="117"/>
      <c r="M88" s="112"/>
      <c r="N88" s="117"/>
      <c r="O88" s="117"/>
      <c r="P88" s="79"/>
    </row>
    <row r="89" spans="1:16" s="7" customFormat="1" ht="24.75" customHeight="1" outlineLevel="1" x14ac:dyDescent="0.25">
      <c r="A89" s="137">
        <v>42</v>
      </c>
      <c r="B89" s="115"/>
      <c r="C89" s="117" t="s">
        <v>31</v>
      </c>
      <c r="D89" s="63"/>
      <c r="E89" s="138"/>
      <c r="F89" s="138"/>
      <c r="G89" s="153" t="str">
        <f t="shared" si="1"/>
        <v/>
      </c>
      <c r="H89" s="64"/>
      <c r="I89" s="114"/>
      <c r="J89" s="114"/>
      <c r="K89" s="66"/>
      <c r="L89" s="117"/>
      <c r="M89" s="112"/>
      <c r="N89" s="117"/>
      <c r="O89" s="117"/>
      <c r="P89" s="79"/>
    </row>
    <row r="90" spans="1:16" s="7" customFormat="1" ht="24.75" customHeight="1" outlineLevel="1" x14ac:dyDescent="0.25">
      <c r="A90" s="137">
        <v>43</v>
      </c>
      <c r="B90" s="115"/>
      <c r="C90" s="117" t="s">
        <v>31</v>
      </c>
      <c r="D90" s="63"/>
      <c r="E90" s="138"/>
      <c r="F90" s="138"/>
      <c r="G90" s="153" t="str">
        <f t="shared" si="1"/>
        <v/>
      </c>
      <c r="H90" s="64"/>
      <c r="I90" s="114"/>
      <c r="J90" s="114"/>
      <c r="K90" s="66"/>
      <c r="L90" s="117"/>
      <c r="M90" s="112"/>
      <c r="N90" s="117"/>
      <c r="O90" s="117"/>
      <c r="P90" s="79"/>
    </row>
    <row r="91" spans="1:16" s="7" customFormat="1" ht="24.75" customHeight="1" outlineLevel="1" x14ac:dyDescent="0.25">
      <c r="A91" s="136">
        <v>44</v>
      </c>
      <c r="B91" s="115"/>
      <c r="C91" s="117" t="s">
        <v>31</v>
      </c>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t="s">
        <v>31</v>
      </c>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t="s">
        <v>31</v>
      </c>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2677</v>
      </c>
      <c r="E114" s="138">
        <v>43878</v>
      </c>
      <c r="F114" s="138">
        <v>44196</v>
      </c>
      <c r="G114" s="153">
        <f>IF(AND(E114&lt;&gt;"",F114&lt;&gt;""),((F114-E114)/30),"")</f>
        <v>10.6</v>
      </c>
      <c r="H114" s="115" t="s">
        <v>2679</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2678</v>
      </c>
      <c r="E115" s="138">
        <v>43878</v>
      </c>
      <c r="F115" s="138">
        <v>44196</v>
      </c>
      <c r="G115" s="153">
        <f>IF(AND(E115&lt;&gt;"",F115&lt;&gt;""),((F115-E115)/30),"")</f>
        <v>10.6</v>
      </c>
      <c r="H115" s="115" t="s">
        <v>2680</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2681</v>
      </c>
      <c r="E116" s="138">
        <v>43878</v>
      </c>
      <c r="F116" s="138">
        <v>44196</v>
      </c>
      <c r="G116" s="153">
        <f>IF(AND(E116&lt;&gt;"",F116&lt;&gt;""),((F116-E116)/30),"")</f>
        <v>10.6</v>
      </c>
      <c r="H116" s="115" t="s">
        <v>2682</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2683</v>
      </c>
      <c r="E117" s="138">
        <v>43878</v>
      </c>
      <c r="F117" s="138">
        <v>44196</v>
      </c>
      <c r="G117" s="153">
        <f t="shared" ref="G117:G159" si="2">IF(AND(E117&lt;&gt;"",F117&lt;&gt;""),((F117-E117)/30),"")</f>
        <v>10.6</v>
      </c>
      <c r="H117" s="115" t="s">
        <v>2680</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2684</v>
      </c>
      <c r="E118" s="138">
        <v>43878</v>
      </c>
      <c r="F118" s="138">
        <v>44196</v>
      </c>
      <c r="G118" s="153">
        <f t="shared" si="2"/>
        <v>10.6</v>
      </c>
      <c r="H118" s="115" t="s">
        <v>2685</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2686</v>
      </c>
      <c r="E119" s="138">
        <v>43878</v>
      </c>
      <c r="F119" s="138">
        <v>44196</v>
      </c>
      <c r="G119" s="153">
        <f t="shared" si="2"/>
        <v>10.6</v>
      </c>
      <c r="H119" s="115" t="s">
        <v>2679</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0.04</v>
      </c>
      <c r="O179" s="8"/>
      <c r="Q179" s="19"/>
      <c r="R179" s="152">
        <f>IF(M179&gt;0,SUM(L179+M179),"")</f>
        <v>0.04</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28606096</v>
      </c>
      <c r="F185" s="92"/>
      <c r="G185" s="93"/>
      <c r="H185" s="88"/>
      <c r="I185" s="90" t="s">
        <v>2627</v>
      </c>
      <c r="J185" s="159">
        <f>+SUM(M179:M183)</f>
        <v>0.04</v>
      </c>
      <c r="K185" s="195" t="s">
        <v>2628</v>
      </c>
      <c r="L185" s="195"/>
      <c r="M185" s="94">
        <f>+J185*(SUM(K20:K35))</f>
        <v>28606096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2687</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2689</v>
      </c>
      <c r="J211" s="27" t="s">
        <v>2622</v>
      </c>
      <c r="K211" s="141" t="s">
        <v>2690</v>
      </c>
      <c r="L211" s="21"/>
      <c r="M211" s="21"/>
      <c r="N211" s="21"/>
      <c r="O211" s="8"/>
    </row>
    <row r="212" spans="1:15" x14ac:dyDescent="0.25">
      <c r="A212" s="9"/>
      <c r="B212" s="27" t="s">
        <v>2619</v>
      </c>
      <c r="C212" s="140" t="s">
        <v>2687</v>
      </c>
      <c r="D212" s="21"/>
      <c r="G212" s="27" t="s">
        <v>2621</v>
      </c>
      <c r="H212" s="141" t="s">
        <v>2688</v>
      </c>
      <c r="J212" s="27" t="s">
        <v>2623</v>
      </c>
      <c r="K212" s="140"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a65d333d-5b59-4810-bc94-b80d9325abbc"/>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