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74 MARIN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<sst xmlns="http://schemas.openxmlformats.org/spreadsheetml/2006/main" count="3266" uniqueCount="2736">
  <si>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</si>
  <si>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</si>
  <si>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</si>
  <si>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</si>
  <si>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</si>
  <si>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</si>
  <si>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</si>
  <si>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</si>
  <si>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</si>
  <si>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</si>
  <si>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</si>
  <si>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</si>
  <si>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</si>
  <si>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</si>
  <si>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</si>
  <si>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</si>
  <si>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</si>
  <si>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</si>
  <si>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</si>
  <si>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</si>
  <si>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</si>
  <si>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</si>
  <si>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</si>
  <si>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</si>
  <si>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</si>
  <si>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</si>
  <si>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</si>
  <si>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</si>
  <si>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</si>
  <si>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</si>
  <si>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</si>
  <si>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</si>
  <si>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</si>
  <si>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</si>
  <si>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</si>
  <si>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</si>
  <si>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</si>
  <si>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</si>
  <si>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</si>
  <si>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</si>
  <si>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</si>
  <si>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</si>
  <si>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</si>
  <si>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</si>
  <si>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</si>
  <si>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</si>
  <si>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</si>
  <si>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</si>
  <si>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</si>
  <si>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</si>
  <si>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</si>
  <si>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</si>
  <si>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</si>
  <si>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</si>
  <si>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</si>
  <si>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</si>
  <si>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</si>
  <si>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</si>
  <si>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</si>
  <si>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</si>
  <si>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</si>
  <si>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</si>
  <si>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</si>
  <si>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</si>
  <si>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</si>
  <si>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</si>
  <si>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</si>
  <si>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</si>
  <si>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</si>
  <si>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</si>
  <si>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</si>
  <si>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</si>
  <si>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</si>
  <si>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</si>
  <si>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</si>
  <si>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</si>
  <si>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</si>
  <si>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</si>
  <si>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</si>
  <si>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</si>
  <si>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</si>
  <si>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</si>
  <si>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</si>
  <si>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</si>
  <si>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</si>
  <si>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</si>
  <si>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</si>
  <si>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</si>
  <si>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</si>
  <si>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</si>
  <si>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</si>
  <si>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</si>
  <si>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</si>
  <si>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</si>
  <si>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</si>
  <si>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</si>
  <si>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</si>
  <si>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</si>
  <si>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</si>
  <si>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</si>
  <si>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</si>
  <si>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</si>
  <si>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</si>
  <si>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</si>
  <si>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</si>
  <si>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</si>
  <si>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</si>
  <si>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</si>
  <si>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</si>
  <si>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</si>
  <si>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</si>
  <si>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</si>
  <si>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</si>
  <si>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</si>
  <si>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</si>
  <si>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</si>
  <si>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</si>
  <si>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</si>
  <si>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</si>
  <si>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</si>
  <si>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</si>
  <si>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</si>
  <si>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</si>
  <si>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</si>
  <si>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</si>
  <si>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</si>
  <si>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</si>
  <si>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</si>
  <si>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</si>
  <si>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</si>
  <si>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</si>
  <si>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</si>
  <si>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</si>
  <si>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</si>
  <si>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</si>
  <si>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</si>
  <si>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</si>
  <si>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</si>
  <si>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</si>
  <si>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</si>
  <si>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</si>
  <si>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</si>
  <si>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</si>
  <si>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</si>
  <si>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</si>
  <si>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</si>
  <si>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</si>
  <si>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</si>
  <si>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</si>
  <si>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</si>
  <si>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</si>
  <si>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</si>
  <si>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</si>
  <si>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</si>
  <si>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</si>
  <si>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</si>
  <si>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</si>
  <si>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</si>
  <si>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</si>
  <si>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</si>
  <si>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</si>
  <si>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</si>
  <si>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</si>
  <si>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</si>
  <si>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</si>
  <si>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</si>
  <si>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</si>
  <si>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</si>
  <si>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</si>
  <si>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</si>
  <si>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</si>
  <si>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</si>
  <si>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</si>
  <si>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</si>
  <si>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</si>
  <si>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</si>
  <si>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</si>
  <si>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</si>
  <si>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</si>
  <si>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</si>
  <si>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</si>
  <si>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</si>
  <si>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</si>
  <si>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</si>
  <si>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</si>
  <si>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</si>
  <si>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</si>
  <si>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</si>
  <si>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</si>
  <si>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</si>
  <si>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</si>
  <si>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</si>
  <si>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</si>
  <si>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</si>
  <si>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</si>
  <si>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</si>
  <si>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</si>
  <si>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</si>
  <si>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</si>
  <si>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</si>
  <si>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</si>
  <si>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</si>
  <si>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</si>
  <si>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</si>
  <si>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</si>
  <si>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</si>
  <si>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</si>
  <si>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</si>
  <si>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</si>
  <si>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</si>
  <si>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</si>
  <si>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</si>
  <si>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</si>
  <si>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</si>
  <si>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</si>
  <si>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</si>
  <si>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</si>
  <si>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</si>
  <si>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</si>
  <si>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</si>
  <si>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</si>
  <si>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</si>
  <si>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</si>
  <si>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</si>
  <si>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</si>
  <si>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</si>
  <si>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</si>
  <si>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</si>
  <si>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</si>
  <si>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</si>
  <si>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</si>
  <si>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</si>
  <si>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</si>
  <si>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</si>
  <si>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</si>
  <si>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</si>
  <si>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</si>
  <si>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</si>
  <si>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</si>
  <si>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</si>
  <si>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</si>
  <si>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</si>
  <si>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</si>
  <si>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</si>
  <si>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</si>
  <si>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</si>
  <si>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</si>
  <si>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</si>
  <si>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</si>
  <si>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</si>
  <si>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</si>
  <si>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</si>
  <si>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</si>
  <si>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</si>
  <si>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</si>
  <si>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</si>
  <si>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</si>
  <si>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</si>
  <si>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</si>
  <si>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</si>
  <si>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</si>
  <si>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</si>
  <si>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</si>
  <si>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</si>
  <si>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</si>
  <si>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</si>
  <si>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</si>
  <si>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</si>
  <si>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</si>
  <si>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</si>
  <si>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</si>
  <si>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</si>
  <si>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</si>
  <si>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</si>
  <si>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</si>
  <si>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</si>
  <si>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</si>
  <si>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</si>
  <si>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</si>
  <si>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</si>
  <si>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</si>
  <si>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</si>
  <si>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</si>
  <si>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</si>
  <si>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</si>
  <si>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</si>
  <si>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</si>
  <si>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</si>
  <si>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</si>
  <si>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</si>
  <si>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</si>
  <si>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</si>
  <si>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</si>
  <si>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</si>
  <si>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</si>
  <si>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</si>
  <si>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</si>
  <si>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</si>
  <si>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</si>
  <si>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</si>
  <si>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</si>
  <si>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</si>
  <si>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</si>
  <si>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</si>
  <si>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</si>
  <si>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</si>
  <si>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</si>
  <si>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</si>
  <si>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</si>
  <si>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</si>
  <si>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</si>
  <si>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</si>
  <si>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</si>
  <si>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</si>
  <si>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</si>
  <si>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</si>
  <si>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</si>
  <si>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</si>
  <si>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</si>
  <si>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</si>
  <si>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</si>
  <si>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</si>
  <si>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</si>
  <si>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</si>
  <si>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</si>
  <si>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</si>
  <si>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</si>
  <si>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</si>
  <si>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</si>
  <si>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</si>
  <si>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</si>
  <si>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</si>
  <si>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</si>
  <si>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</si>
  <si>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</si>
  <si>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</si>
  <si>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</si>
  <si>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</si>
  <si>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</si>
  <si>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</si>
  <si>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</si>
  <si>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</si>
  <si>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</si>
  <si>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</si>
  <si>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</si>
  <si>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</si>
  <si>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</si>
  <si>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</si>
  <si>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</si>
  <si>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</si>
  <si>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</si>
  <si>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</si>
  <si>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</si>
  <si>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</si>
  <si>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</si>
  <si>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</si>
  <si>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</si>
  <si>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</si>
  <si>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</si>
  <si>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</si>
  <si>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</si>
  <si>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</si>
  <si>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</si>
  <si>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</si>
  <si>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</si>
  <si>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</si>
  <si>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</si>
  <si>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</si>
  <si>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</si>
  <si>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</si>
  <si>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</si>
  <si>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</si>
  <si>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</si>
  <si>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</si>
  <si>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</si>
  <si>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</si>
  <si>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</si>
  <si>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</si>
  <si>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</si>
  <si>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</si>
  <si>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</si>
  <si>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</si>
  <si>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</si>
  <si>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</si>
  <si>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</si>
  <si>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</si>
  <si>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</si>
  <si>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</si>
  <si>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</si>
  <si>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</si>
  <si>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</si>
  <si>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</si>
  <si>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</si>
  <si>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</si>
  <si>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</si>
  <si>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</si>
  <si>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</si>
  <si>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</si>
  <si>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</si>
  <si>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</si>
  <si>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</si>
  <si>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</si>
  <si>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</si>
  <si>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</si>
  <si>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</si>
  <si>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</si>
  <si>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</si>
  <si>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</si>
  <si>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</si>
  <si>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</si>
  <si>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</si>
  <si>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</si>
  <si>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</si>
  <si>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</si>
  <si>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</si>
  <si>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</si>
  <si>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</si>
  <si>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</si>
  <si>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</si>
  <si>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</si>
  <si>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</si>
  <si>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</si>
  <si>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</si>
  <si>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</si>
  <si>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</si>
  <si>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</si>
  <si>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</si>
  <si>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</si>
  <si>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</si>
  <si>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</si>
  <si>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</si>
  <si>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</si>
  <si>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</si>
  <si>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</si>
  <si>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</si>
  <si>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</si>
  <si>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</si>
  <si>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</si>
  <si>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</si>
  <si>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</si>
  <si>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</si>
  <si>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</si>
  <si>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</si>
  <si>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</si>
  <si>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</si>
  <si>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</si>
  <si>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</si>
  <si>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</si>
  <si>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</si>
  <si>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</si>
  <si>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</si>
  <si>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</si>
  <si>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</si>
  <si>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</si>
  <si>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</si>
  <si>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</si>
  <si>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</si>
  <si>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</si>
  <si>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</si>
  <si>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</si>
  <si>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</si>
  <si>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</si>
  <si>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</si>
  <si>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</si>
  <si>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</si>
  <si>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</si>
  <si>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</si>
  <si>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</si>
  <si>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</si>
  <si>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</si>
  <si>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</si>
  <si>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</si>
  <si>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</si>
  <si>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</si>
  <si>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</si>
  <si>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</si>
  <si>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</si>
  <si>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</si>
  <si>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</si>
  <si>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</si>
  <si>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</si>
  <si>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</si>
  <si>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</si>
  <si>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</si>
  <si>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</si>
  <si>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</si>
  <si>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</si>
  <si>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</si>
  <si>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</si>
  <si>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</si>
  <si>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</si>
  <si>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</si>
  <si>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</si>
  <si>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</si>
  <si>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</si>
  <si>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</si>
  <si>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</si>
  <si>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</si>
  <si>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</si>
  <si>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</si>
  <si>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</si>
  <si>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</si>
  <si>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</si>
  <si>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</si>
  <si>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</si>
  <si>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</si>
  <si>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</si>
  <si>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</si>
  <si>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</si>
  <si>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</si>
  <si>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</si>
  <si>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</si>
  <si>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</si>
  <si>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</si>
  <si>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</si>
  <si>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</si>
  <si>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</si>
  <si>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</si>
  <si>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</si>
  <si>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</si>
  <si>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</si>
  <si>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</si>
  <si>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</si>
  <si>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</si>
  <si>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</si>
  <si>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</si>
  <si>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</si>
  <si>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</si>
  <si>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</si>
  <si>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</si>
  <si>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</si>
  <si>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</si>
  <si>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</si>
  <si>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</si>
  <si>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</si>
  <si>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</si>
  <si>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</si>
  <si>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</si>
  <si>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</si>
  <si>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</si>
  <si>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</si>
  <si>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</si>
  <si>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</si>
  <si>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</si>
  <si>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</si>
  <si>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</si>
  <si>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</si>
  <si>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</si>
  <si>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</si>
  <si>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</si>
  <si>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</si>
  <si>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</si>
  <si>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</si>
  <si>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</si>
  <si>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</si>
  <si>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</si>
  <si>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</si>
  <si>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</si>
  <si>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</si>
  <si>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</si>
  <si>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</si>
  <si>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</si>
  <si>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</si>
  <si>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</si>
  <si>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</si>
  <si>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</si>
  <si>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</si>
  <si>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</si>
  <si>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</si>
  <si>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</si>
  <si>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</si>
  <si>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</si>
  <si>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</si>
  <si>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</si>
  <si>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</si>
  <si>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</si>
  <si>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</si>
  <si>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</si>
  <si>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</si>
  <si>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</si>
  <si>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</si>
  <si>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</si>
  <si>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</si>
  <si>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</si>
  <si>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</si>
  <si>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</si>
  <si>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</si>
  <si>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</si>
  <si>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</si>
  <si>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</si>
  <si>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</si>
  <si>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</si>
  <si>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</si>
  <si>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</si>
  <si>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</si>
  <si>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</si>
  <si>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</si>
  <si>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</si>
  <si>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</si>
  <si>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</si>
  <si>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</si>
  <si>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</si>
  <si>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</si>
  <si>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</si>
  <si>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</si>
  <si>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</si>
  <si>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</si>
  <si>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</si>
  <si>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</si>
  <si>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</si>
  <si>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</si>
  <si>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</si>
  <si>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</si>
  <si>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</si>
  <si>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</si>
  <si>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</si>
  <si>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</si>
  <si>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</si>
  <si>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</si>
  <si>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</si>
  <si>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</si>
  <si>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</si>
  <si>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</si>
  <si>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</si>
  <si>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</si>
  <si>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</si>
  <si>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</si>
  <si>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</si>
  <si>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</si>
  <si>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</si>
  <si>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</si>
  <si>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</si>
  <si>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</si>
  <si>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</si>
  <si>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</si>
  <si>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</si>
  <si>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</si>
  <si>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</si>
  <si>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</si>
  <si>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</si>
  <si>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</si>
  <si>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</si>
  <si>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</si>
  <si>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</si>
  <si>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</si>
  <si>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</si>
  <si>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</si>
  <si>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</si>
  <si>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</si>
  <si>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</si>
  <si>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</si>
  <si>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</si>
  <si>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</si>
  <si>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</si>
  <si>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</si>
  <si>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</si>
  <si>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</si>
  <si>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</si>
  <si>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</si>
  <si>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</si>
  <si>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</si>
  <si>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</si>
  <si>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</si>
  <si>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</si>
  <si>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</si>
  <si>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</si>
  <si>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</si>
  <si>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</si>
  <si>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</si>
  <si>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</si>
  <si>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</si>
  <si>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</si>
  <si>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</si>
  <si>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</si>
  <si>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</si>
  <si>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</si>
  <si>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</si>
  <si>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</si>
  <si>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</si>
  <si>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</si>
  <si>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</si>
  <si>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</si>
  <si>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</si>
  <si>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</si>
  <si>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</si>
  <si>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</si>
  <si>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</si>
  <si>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</si>
  <si>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</si>
  <si>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</si>
  <si>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</si>
  <si>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</si>
  <si>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</si>
  <si>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</si>
  <si>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</si>
  <si>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</si>
  <si>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</si>
  <si>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</si>
  <si>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</si>
  <si>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</si>
  <si>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</si>
  <si>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</si>
  <si>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</si>
  <si>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</si>
  <si>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</si>
  <si>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</si>
  <si>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</si>
  <si>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</si>
  <si>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</si>
  <si>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</si>
  <si>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</si>
  <si>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</si>
  <si>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</si>
  <si>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</si>
  <si>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</si>
  <si>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</si>
  <si>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</si>
  <si>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</si>
  <si>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</si>
  <si>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</si>
  <si>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</si>
  <si>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</si>
  <si>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</si>
  <si>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</si>
  <si>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</si>
  <si>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</si>
  <si>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</si>
  <si>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</si>
  <si>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</si>
  <si>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</si>
  <si>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</si>
  <si>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</si>
  <si>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</si>
  <si>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</si>
  <si>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</si>
  <si>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</si>
  <si>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</si>
  <si>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</si>
  <si>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</si>
  <si>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</si>
  <si>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</si>
  <si>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</si>
  <si>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</si>
  <si>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</si>
  <si>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</si>
  <si>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</si>
  <si>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</si>
  <si>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</si>
  <si>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</si>
  <si>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</si>
  <si>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</si>
  <si>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</si>
  <si>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</si>
  <si>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</si>
  <si>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</si>
  <si>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</si>
  <si>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</si>
  <si>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</si>
  <si>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</si>
  <si>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</si>
  <si>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</si>
  <si>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</si>
  <si>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</si>
  <si>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</si>
  <si>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</si>
  <si>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</si>
  <si>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</si>
  <si>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</si>
  <si>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</si>
  <si>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</si>
  <si>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</si>
  <si>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</si>
  <si>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</si>
  <si>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</si>
  <si>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</si>
  <si>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</si>
  <si>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</si>
  <si>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</si>
  <si>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</si>
  <si>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</si>
  <si>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</si>
  <si>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</si>
  <si>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</si>
  <si>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</si>
  <si>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</si>
  <si>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</si>
  <si>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</si>
  <si>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</si>
  <si>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</si>
  <si>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</si>
  <si>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</si>
  <si>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</si>
  <si>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</si>
  <si>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</si>
  <si>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</si>
  <si>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</si>
  <si>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</si>
  <si>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</si>
  <si>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</si>
  <si>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</si>
  <si>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</si>
  <si>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</si>
  <si>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</si>
  <si>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</si>
  <si>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</si>
  <si>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</si>
  <si>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</si>
  <si>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</si>
  <si>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</si>
  <si>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</si>
  <si>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</si>
  <si>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</si>
  <si>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</si>
  <si>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</si>
  <si>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</si>
  <si>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</si>
  <si>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</si>
  <si>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</si>
  <si>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</si>
  <si>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</si>
  <si>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</si>
  <si>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</si>
  <si>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</si>
  <si>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</si>
  <si>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</si>
  <si>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</si>
  <si>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</si>
  <si>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</si>
  <si>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</si>
  <si>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</si>
  <si>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</si>
  <si>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</si>
  <si>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</si>
  <si>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</si>
  <si>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</si>
  <si>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</si>
  <si>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</si>
  <si>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</si>
  <si>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</si>
  <si>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</si>
  <si>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</si>
  <si>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</si>
  <si>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</si>
  <si>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</si>
  <si>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</si>
  <si>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</si>
  <si>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</si>
  <si>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</si>
  <si>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</si>
  <si>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</si>
  <si>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</si>
  <si>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</si>
  <si>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</si>
  <si>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</si>
  <si>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</si>
  <si>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</si>
  <si>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</si>
  <si>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</si>
  <si>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</si>
  <si>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</si>
  <si>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</si>
  <si>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</si>
  <si>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</si>
  <si>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</si>
  <si>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</si>
  <si>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</si>
  <si>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</si>
  <si>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</si>
  <si>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</si>
  <si>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</si>
  <si>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</si>
  <si>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</si>
  <si>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</si>
  <si>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</si>
  <si>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</si>
  <si>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</si>
  <si>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</si>
  <si>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</si>
  <si>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</si>
  <si>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</si>
  <si>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</si>
  <si>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</si>
  <si>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</si>
  <si>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</si>
  <si>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</si>
  <si>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</si>
  <si>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</si>
  <si>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</si>
  <si>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</si>
  <si>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</si>
  <si>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</si>
  <si>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</si>
  <si>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</si>
  <si>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</si>
  <si>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</si>
  <si>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</si>
  <si>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</si>
  <si>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</si>
  <si>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</si>
  <si>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</si>
  <si>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</si>
  <si>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</si>
  <si>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</si>
  <si>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</si>
  <si>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</si>
  <si>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</si>
  <si>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</si>
  <si>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</si>
  <si>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</si>
  <si>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</si>
  <si>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</si>
  <si>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</si>
  <si>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</si>
  <si>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</si>
  <si>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</si>
  <si>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</si>
  <si>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</si>
  <si>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</si>
  <si>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</si>
  <si>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</si>
  <si>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</si>
  <si>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</si>
  <si>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</si>
  <si>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</si>
  <si>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</si>
  <si>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</si>
  <si>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</si>
  <si>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</si>
  <si>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</si>
  <si>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</si>
  <si>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</si>
  <si>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</si>
  <si>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</si>
  <si>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</si>
  <si>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</si>
  <si>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</si>
  <si>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</si>
  <si>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</si>
  <si>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</si>
  <si>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</si>
  <si>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</si>
  <si>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</si>
  <si>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</si>
  <si>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</si>
  <si>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</si>
  <si>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</si>
  <si>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</si>
  <si>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</si>
  <si>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</si>
  <si>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</si>
  <si>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</si>
  <si>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</si>
  <si>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</si>
  <si>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</si>
  <si>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</si>
  <si>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</si>
  <si>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</si>
  <si>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</si>
  <si>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</si>
  <si>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</si>
  <si>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</si>
  <si>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</si>
  <si>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</si>
  <si>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</si>
  <si>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</si>
  <si>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</si>
  <si>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</si>
  <si>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</si>
  <si>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</si>
  <si>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</si>
  <si>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</si>
  <si>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</si>
  <si>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</si>
  <si>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</si>
  <si>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</si>
  <si>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</si>
  <si>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</si>
  <si>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</si>
  <si>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</si>
  <si>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</si>
  <si>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</si>
  <si>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</si>
  <si>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</si>
  <si>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</si>
  <si>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</si>
  <si>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</si>
  <si>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</si>
  <si>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</si>
  <si>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</si>
  <si>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</si>
  <si>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</si>
  <si>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</si>
  <si>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</si>
  <si>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</si>
  <si>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</si>
  <si>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</si>
  <si>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</si>
  <si>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</si>
  <si>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</si>
  <si>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</si>
  <si>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</si>
  <si>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</si>
  <si>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</si>
  <si>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</si>
  <si>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</si>
  <si>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</si>
  <si>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</si>
  <si>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</si>
  <si>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</si>
  <si>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</si>
  <si>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</si>
  <si>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</si>
  <si>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</si>
  <si>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</si>
  <si>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</si>
  <si>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</si>
  <si>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</si>
  <si>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</si>
  <si>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</si>
  <si>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</si>
  <si>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</si>
  <si>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</si>
  <si>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</si>
  <si>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</si>
  <si>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</si>
  <si>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</si>
  <si>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</si>
  <si>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</si>
  <si>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</si>
  <si>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</si>
  <si>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</si>
  <si>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</si>
  <si>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</si>
  <si>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</si>
  <si>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</si>
  <si>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</si>
  <si>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</si>
  <si>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</si>
  <si>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</si>
  <si>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</si>
  <si>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</si>
  <si>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</si>
  <si>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</si>
  <si>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</si>
  <si>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</si>
  <si>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</si>
  <si>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</si>
  <si>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</si>
  <si>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</si>
  <si>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</si>
  <si>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</si>
  <si>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</si>
  <si>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</si>
  <si>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</si>
  <si>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</si>
  <si>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</si>
  <si>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</si>
  <si>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</si>
  <si>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</si>
  <si>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</si>
  <si>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</si>
  <si>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</si>
  <si>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</si>
  <si>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</si>
  <si>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</si>
  <si>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</si>
  <si>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</si>
  <si>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</si>
  <si>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</si>
  <si>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</si>
  <si>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</si>
  <si>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</si>
  <si>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</si>
  <si>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</si>
  <si>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</si>
  <si>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</si>
  <si>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</si>
  <si>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</si>
  <si>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</si>
  <si>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</si>
  <si>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</si>
  <si>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</si>
  <si>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</si>
  <si>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</si>
  <si>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</si>
  <si>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</si>
  <si>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</si>
  <si>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</si>
  <si>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</si>
  <si>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</si>
  <si>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</si>
  <si>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</si>
  <si>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</si>
  <si>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</si>
  <si>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</si>
  <si>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</si>
  <si>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</si>
  <si>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</si>
  <si>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</si>
  <si>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</si>
  <si>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</si>
  <si>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</si>
  <si>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</si>
  <si>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</si>
  <si>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</si>
  <si>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</si>
  <si>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</si>
  <si>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</si>
  <si>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</si>
  <si>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</si>
  <si>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</si>
  <si>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</si>
  <si>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</si>
  <si>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</si>
  <si>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</si>
  <si>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</si>
  <si>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</si>
  <si>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</si>
  <si>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</si>
  <si>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</si>
  <si>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</si>
  <si>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</si>
  <si>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</si>
  <si>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</si>
  <si>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</si>
  <si>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</si>
  <si>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</si>
  <si>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</si>
  <si>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</si>
  <si>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</si>
  <si>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</si>
  <si>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</si>
  <si>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</si>
  <si>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</si>
  <si>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</si>
  <si>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</si>
  <si>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</si>
  <si>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</si>
  <si>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</si>
  <si>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</si>
  <si>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</si>
  <si>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</si>
  <si>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</si>
  <si>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</si>
  <si>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</si>
  <si>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</si>
  <si>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</si>
  <si>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</si>
  <si>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</si>
  <si>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</si>
  <si>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</si>
  <si>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</si>
  <si>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</si>
  <si>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</si>
  <si>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</si>
  <si>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</si>
  <si>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</si>
  <si>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</si>
  <si>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</si>
  <si>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</si>
  <si>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</si>
  <si>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</si>
  <si>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</si>
  <si>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</si>
  <si>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</si>
  <si>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</si>
  <si>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</si>
  <si>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</si>
  <si>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</si>
  <si>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</si>
  <si>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</si>
  <si>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</si>
  <si>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</si>
  <si>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</si>
  <si>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</si>
  <si>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</si>
  <si>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</si>
  <si>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</si>
  <si>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</si>
  <si>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</si>
  <si>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</si>
  <si>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</si>
  <si>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</si>
  <si>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</si>
  <si>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</si>
  <si>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</si>
  <si>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</si>
  <si>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</si>
  <si>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</si>
  <si>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</si>
  <si>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</si>
  <si>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</si>
  <si>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</si>
  <si>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</si>
  <si>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</si>
  <si>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</si>
  <si>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</si>
  <si>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</si>
  <si>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</si>
  <si>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</si>
  <si>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</si>
  <si>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</si>
  <si>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</si>
  <si>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</si>
  <si>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</si>
  <si>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</si>
  <si>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</si>
  <si>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</si>
  <si>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</si>
  <si>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</si>
  <si>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</si>
  <si>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</si>
  <si>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</si>
  <si>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</si>
  <si>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</si>
  <si>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</si>
  <si>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</si>
  <si>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</si>
  <si>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</si>
  <si>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</si>
  <si>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</si>
  <si>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</si>
  <si>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</si>
  <si>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</si>
  <si>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</si>
  <si>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</si>
  <si>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</si>
  <si>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</si>
  <si>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</si>
  <si>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</si>
  <si>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</si>
  <si>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</si>
  <si>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</si>
  <si>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</si>
  <si>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</si>
  <si>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</si>
  <si>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</si>
  <si>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</si>
  <si>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</si>
  <si>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</si>
  <si>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</si>
  <si>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</si>
  <si>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</si>
  <si>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</si>
  <si>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</si>
  <si>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</si>
  <si>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</si>
  <si>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</si>
  <si>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</si>
  <si>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</si>
  <si>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</si>
  <si>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</si>
  <si>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</si>
  <si>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</si>
  <si>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</si>
  <si>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</si>
  <si>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</si>
  <si>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</si>
  <si>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</si>
  <si>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</si>
  <si>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</si>
  <si>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</si>
  <si>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</si>
  <si>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</si>
  <si>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</si>
  <si>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</si>
  <si>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</si>
  <si>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</si>
  <si>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</si>
  <si>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</si>
  <si>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</si>
  <si>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</si>
  <si>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</si>
  <si>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</si>
  <si>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</si>
  <si>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</si>
  <si>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</si>
  <si>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</si>
  <si>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</si>
  <si>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</si>
  <si>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</si>
  <si>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</si>
  <si>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</si>
  <si>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</si>
  <si>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</si>
  <si>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</si>
  <si>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</si>
  <si>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</si>
  <si>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</si>
  <si>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</si>
  <si>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</si>
  <si>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</si>
  <si>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</si>
  <si>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</si>
  <si>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</si>
  <si>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</si>
  <si>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</si>
  <si>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</si>
  <si>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</si>
  <si>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</si>
  <si>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</si>
  <si>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</si>
  <si>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</si>
  <si>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</si>
  <si>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</si>
  <si>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</si>
  <si>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</si>
  <si>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</si>
  <si>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</si>
  <si>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</si>
  <si>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</si>
  <si>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</si>
  <si>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</si>
  <si>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</si>
  <si>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</si>
  <si>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</si>
  <si>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</si>
  <si>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</si>
  <si>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</si>
  <si>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</si>
  <si>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</si>
  <si>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</si>
  <si>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</si>
  <si>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</si>
  <si>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</si>
  <si>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</si>
  <si>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</si>
  <si>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</si>
  <si>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</si>
  <si>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</si>
  <si>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</si>
  <si>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</si>
  <si>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</si>
  <si>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</si>
  <si>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</si>
  <si>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</si>
  <si>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</si>
  <si>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</si>
  <si>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</si>
  <si>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</si>
  <si>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</si>
  <si>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</si>
  <si>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</si>
  <si>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</si>
  <si>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</si>
  <si>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</si>
  <si>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</si>
  <si>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</si>
  <si>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</si>
  <si>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</si>
  <si>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</si>
  <si>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</si>
  <si>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</si>
  <si>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</si>
  <si>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</si>
  <si>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</si>
  <si>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</si>
  <si>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</si>
  <si>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</si>
  <si>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</si>
  <si>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</si>
  <si>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</si>
  <si>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</si>
  <si>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</si>
  <si>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</si>
  <si>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</si>
  <si>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</si>
  <si>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</si>
  <si>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</si>
  <si>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</si>
  <si>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</si>
  <si>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</si>
  <si>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</si>
  <si>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</si>
  <si>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</si>
  <si>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</si>
  <si>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</si>
  <si>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</si>
  <si>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</si>
  <si>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</si>
  <si>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</si>
  <si>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</si>
  <si>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</si>
  <si>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</si>
  <si>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</si>
  <si>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</si>
  <si>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</si>
  <si>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</si>
  <si>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</si>
  <si>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</si>
  <si>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</si>
  <si>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</si>
  <si>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</si>
  <si>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</si>
  <si>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</si>
  <si>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</si>
  <si>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</si>
  <si>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</si>
  <si>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</si>
  <si>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</si>
  <si>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</si>
  <si>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</si>
  <si>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</si>
  <si>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</si>
  <si>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</si>
  <si>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</si>
  <si>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</si>
  <si>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</si>
  <si>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</si>
  <si>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</si>
  <si>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</si>
  <si>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</si>
  <si>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</si>
  <si>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</si>
  <si>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</si>
  <si>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</si>
  <si>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</si>
  <si>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</si>
  <si>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</si>
  <si>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</si>
  <si>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</si>
  <si>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</si>
  <si>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</si>
  <si>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</si>
  <si>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</si>
  <si>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</si>
  <si>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</si>
  <si>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</si>
  <si>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</si>
  <si>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</si>
  <si>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</si>
  <si>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</si>
  <si>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</si>
  <si>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</si>
  <si>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</si>
  <si>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</si>
  <si>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</si>
  <si>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</si>
  <si>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</si>
  <si>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</si>
  <si>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</si>
  <si>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</si>
  <si>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</si>
  <si>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</si>
  <si>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</si>
  <si>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</si>
  <si>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</si>
  <si>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</si>
  <si>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</si>
  <si>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</si>
  <si>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</si>
  <si>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</si>
  <si>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</si>
  <si>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</si>
  <si>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</si>
  <si>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</si>
  <si>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</si>
  <si>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</si>
  <si>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</si>
  <si>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</si>
  <si>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</si>
  <si>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</si>
  <si>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</si>
  <si>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</si>
  <si>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</si>
  <si>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</si>
  <si>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</si>
  <si>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</si>
  <si>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</si>
  <si>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</si>
  <si>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</si>
  <si>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</si>
  <si>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</si>
  <si>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</si>
  <si>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</si>
  <si>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</si>
  <si>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</si>
  <si>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</si>
  <si>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</si>
  <si>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</si>
  <si>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</si>
  <si>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</si>
  <si>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</si>
  <si>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</si>
  <si>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</si>
  <si>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</si>
  <si>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</si>
  <si>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</si>
  <si>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</si>
  <si>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</si>
  <si>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</si>
  <si>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</si>
  <si>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</si>
  <si>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</si>
  <si>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</si>
  <si>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</si>
  <si>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</si>
  <si>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</si>
  <si>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</si>
  <si>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</si>
  <si>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</si>
  <si>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</si>
  <si>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</si>
  <si>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</si>
  <si>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</si>
  <si>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</si>
  <si>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</si>
  <si>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</si>
  <si>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</si>
  <si>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</si>
  <si>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</si>
  <si>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</si>
  <si>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</si>
  <si>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</si>
  <si>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</si>
  <si>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</si>
  <si>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</si>
  <si>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</si>
  <si>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</si>
  <si>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</si>
  <si>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</si>
  <si>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</si>
  <si>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</si>
  <si>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</si>
  <si>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</si>
  <si>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</si>
  <si>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</si>
  <si>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</si>
  <si>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</si>
  <si>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</si>
  <si>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</si>
  <si>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</si>
  <si>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</si>
  <si>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</si>
  <si>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</si>
  <si>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</si>
  <si>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</si>
  <si>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</si>
  <si>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</si>
  <si>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</si>
  <si>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</si>
  <si>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</si>
  <si>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</si>
  <si>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</si>
  <si>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</si>
  <si>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</si>
  <si>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</si>
  <si>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</si>
  <si>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</si>
  <si>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</si>
  <si>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</si>
  <si>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</si>
  <si>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</si>
  <si>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</si>
  <si>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</si>
  <si>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</si>
  <si>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</si>
  <si>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</si>
  <si>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</si>
  <si>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</si>
  <si>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</si>
  <si>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</si>
  <si>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</si>
  <si>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</si>
  <si>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</si>
  <si>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</si>
  <si>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</si>
  <si>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</si>
  <si>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</si>
  <si>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</si>
  <si>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</si>
  <si>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</si>
  <si>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</si>
  <si>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</si>
  <si>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</si>
  <si>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</si>
  <si>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</si>
  <si>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</si>
  <si>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</si>
  <si>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</si>
  <si>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</si>
  <si>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</si>
  <si>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</si>
  <si>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</si>
  <si>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</si>
  <si>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</si>
  <si>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</si>
  <si>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</si>
  <si>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</si>
  <si>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</si>
  <si>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</si>
  <si>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</si>
  <si>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</si>
  <si>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</si>
  <si>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</si>
  <si>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</si>
  <si>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</si>
  <si>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</si>
  <si>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</si>
  <si>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</si>
  <si>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</si>
  <si>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</si>
  <si>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</si>
  <si>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</si>
  <si>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</si>
  <si>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</si>
  <si>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</si>
  <si>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</si>
  <si>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</si>
  <si>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</si>
  <si>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</si>
  <si>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</si>
  <si>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</si>
  <si>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</si>
  <si>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</si>
  <si>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</si>
  <si>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</si>
  <si>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</si>
  <si>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</si>
  <si>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</si>
  <si>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</si>
  <si>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</si>
  <si>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</si>
  <si>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</si>
  <si>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</si>
  <si>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</si>
  <si>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</si>
  <si>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</si>
  <si>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</si>
  <si>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</si>
  <si>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</si>
  <si>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</si>
  <si>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</si>
  <si>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</si>
  <si>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</si>
  <si>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</si>
  <si>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</si>
  <si>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</si>
  <si>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</si>
  <si>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</si>
  <si>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</si>
  <si>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</si>
  <si>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</si>
  <si>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</si>
  <si>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</si>
  <si>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</si>
  <si>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</si>
  <si>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</si>
  <si>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</si>
  <si>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</si>
  <si>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</si>
  <si>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</si>
  <si>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</si>
  <si>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</si>
  <si>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</si>
  <si>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</si>
  <si>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</si>
  <si>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</si>
  <si>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</si>
  <si>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</si>
  <si>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</si>
  <si>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</si>
  <si>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</si>
  <si>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</si>
  <si>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</si>
  <si>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</si>
  <si>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</si>
  <si>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</si>
  <si>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</si>
  <si>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</si>
  <si>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</si>
  <si>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</si>
  <si>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</si>
  <si>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</si>
  <si>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</si>
  <si>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</si>
  <si>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</si>
  <si>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</si>
  <si>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</si>
  <si>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</si>
  <si>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</si>
  <si>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</si>
  <si>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</si>
  <si>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</si>
  <si>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</si>
  <si>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</si>
  <si>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</si>
  <si>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</si>
  <si>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</si>
  <si>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</si>
  <si>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</si>
  <si>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</si>
  <si>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</si>
  <si>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</si>
  <si>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</si>
  <si>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</si>
  <si>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</si>
  <si>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</si>
  <si>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</si>
  <si>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</si>
  <si>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</si>
  <si>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</si>
  <si>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</si>
  <si>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</si>
  <si>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</si>
  <si>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</si>
  <si>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</si>
  <si>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</si>
  <si>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</si>
  <si>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</si>
  <si>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</si>
  <si>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</si>
  <si>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</si>
  <si>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</si>
  <si>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</si>
  <si>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</si>
  <si>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</si>
  <si>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</si>
  <si>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</si>
  <si>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</si>
  <si>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</si>
  <si>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</si>
  <si>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</si>
  <si>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</si>
  <si>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</si>
  <si>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</si>
  <si>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</si>
  <si>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</si>
  <si>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</si>
  <si>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</si>
  <si>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</si>
  <si>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</si>
  <si>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</si>
  <si>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</si>
  <si>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</si>
  <si>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</si>
  <si>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</si>
  <si>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</si>
  <si>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</si>
  <si>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</si>
  <si>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</si>
  <si>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</si>
  <si>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</si>
  <si>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</si>
  <si>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</si>
  <si>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</si>
  <si>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</si>
  <si>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</si>
  <si>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</si>
  <si>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</si>
  <si>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</si>
  <si>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</si>
  <si>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</si>
  <si>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</si>
  <si>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</si>
  <si>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</si>
  <si>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</si>
  <si>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</si>
  <si>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</si>
  <si>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</si>
  <si>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</si>
  <si>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</si>
  <si>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</si>
  <si>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</si>
  <si>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</si>
  <si>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</si>
  <si>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</si>
  <si>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</si>
  <si>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</si>
  <si>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</si>
  <si>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</si>
  <si>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</si>
  <si>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</si>
  <si>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</si>
  <si>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</si>
  <si>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</si>
  <si>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</si>
  <si>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</si>
  <si>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</si>
  <si>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</si>
  <si>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</si>
  <si>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</si>
  <si>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</si>
  <si>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</si>
  <si>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</si>
  <si>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</si>
  <si>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</si>
  <si>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</si>
  <si>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</si>
  <si>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</si>
  <si>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</si>
  <si>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</si>
  <si>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</si>
  <si>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</si>
  <si>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</si>
  <si>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</si>
  <si>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</si>
  <si>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</si>
  <si>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</si>
  <si>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</si>
  <si>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</si>
  <si>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</si>
  <si>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</si>
  <si>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</si>
  <si>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</si>
  <si>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</si>
  <si>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</si>
  <si>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</si>
  <si>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</si>
  <si>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</si>
  <si>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</si>
  <si>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</si>
  <si>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</si>
  <si>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</si>
  <si>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</si>
  <si>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</si>
  <si>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</si>
  <si>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</si>
  <si>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</si>
  <si>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</si>
  <si>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</si>
  <si>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</si>
  <si>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</si>
  <si>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</si>
  <si>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</si>
  <si>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</si>
  <si>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</si>
  <si>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</si>
  <si>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</si>
  <si>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</si>
  <si>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</si>
  <si>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</si>
  <si>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</si>
  <si>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</si>
  <si>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</si>
  <si>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</si>
  <si>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</si>
  <si>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</si>
  <si>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</si>
  <si>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</si>
  <si>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</si>
  <si>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</si>
  <si>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</si>
  <si>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</si>
  <si>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</si>
  <si>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</si>
  <si>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</si>
  <si>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</si>
  <si>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</si>
  <si>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</si>
  <si>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</si>
  <si>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</si>
  <si>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</si>
  <si>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</si>
  <si>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</si>
  <si>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</si>
  <si>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</si>
  <si>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</si>
  <si>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</si>
  <si>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</si>
  <si>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</si>
  <si>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</si>
  <si>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</si>
  <si>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</si>
  <si>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</si>
  <si>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</si>
  <si>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</si>
  <si>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</si>
  <si>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</si>
  <si>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</si>
  <si>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</si>
  <si>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</si>
  <si>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</si>
  <si>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</si>
  <si>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</si>
  <si>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</si>
  <si>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</si>
  <si>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</si>
  <si>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</si>
  <si>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</si>
  <si>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</si>
  <si>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</si>
  <si>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</si>
  <si>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</si>
  <si>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</si>
  <si>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</si>
  <si>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</si>
  <si>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</si>
  <si>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</si>
  <si>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</si>
  <si>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</si>
  <si>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</si>
  <si>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</si>
  <si>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</si>
  <si>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</si>
  <si>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</si>
  <si>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</si>
  <si>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</si>
  <si>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</si>
  <si>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</si>
  <si>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</si>
  <si>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</si>
  <si>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</si>
  <si>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</si>
  <si>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</si>
  <si>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</si>
  <si>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</si>
  <si>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</si>
  <si>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</si>
  <si>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</si>
  <si>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</si>
  <si>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</si>
  <si>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</si>
  <si>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</si>
  <si>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</si>
  <si>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</si>
  <si>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</si>
  <si>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</si>
  <si>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</si>
  <si>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</si>
  <si>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</si>
  <si>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</si>
  <si>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</si>
  <si>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</si>
  <si>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</si>
  <si>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</si>
  <si>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</si>
  <si>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</si>
  <si>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</si>
  <si>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</si>
  <si>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</si>
  <si>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</si>
  <si>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</si>
  <si>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</si>
  <si>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</si>
  <si>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</si>
  <si>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</si>
  <si>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</si>
  <si>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</si>
  <si>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</si>
  <si>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</si>
  <si>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</si>
  <si>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</si>
  <si>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</si>
  <si>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</si>
  <si>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</si>
  <si>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</si>
  <si>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</si>
  <si>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</si>
  <si>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</si>
  <si>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</si>
  <si>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</si>
  <si>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</si>
  <si>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</si>
  <si>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</si>
  <si>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</si>
  <si>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</si>
  <si>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</si>
  <si>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</si>
  <si>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</si>
  <si>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</si>
  <si>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</si>
  <si>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</si>
  <si>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</si>
  <si>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</si>
  <si>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</si>
  <si>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</si>
  <si>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</si>
  <si>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</si>
  <si>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</si>
  <si>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</si>
  <si>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</si>
  <si>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</si>
  <si>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</si>
  <si>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</si>
  <si>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</si>
  <si>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</si>
  <si>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</si>
  <si>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</si>
  <si>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</si>
  <si>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</si>
  <si>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</si>
  <si>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</si>
  <si>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</si>
  <si>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</si>
  <si>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</si>
  <si>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</si>
  <si>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</si>
  <si>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</si>
  <si>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</si>
  <si>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</si>
  <si>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</si>
  <si>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</si>
  <si>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</si>
  <si>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</si>
  <si>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</si>
  <si>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</si>
  <si>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</si>
  <si>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</si>
  <si>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</si>
  <si>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</si>
  <si>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</si>
  <si>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</si>
  <si>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</si>
  <si>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</si>
  <si>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</si>
  <si>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</si>
  <si>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</si>
  <si>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</si>
  <si>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</si>
  <si>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</si>
  <si>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</si>
  <si>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</si>
  <si>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</si>
  <si>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</si>
  <si>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</si>
  <si>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</si>
  <si>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</si>
  <si>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</si>
  <si>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</si>
  <si>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</si>
  <si>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</si>
  <si>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</si>
  <si>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</si>
  <si>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</si>
  <si>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</si>
  <si>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</si>
  <si>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</si>
  <si>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</si>
  <si>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</si>
  <si>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</si>
  <si>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</si>
  <si>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</si>
  <si>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</si>
  <si>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</si>
  <si>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</si>
  <si>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</si>
  <si>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</si>
  <si>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</si>
  <si>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</si>
  <si>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</si>
  <si>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</si>
  <si>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</si>
  <si>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</si>
  <si>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</si>
  <si>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</si>
  <si>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</si>
  <si>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</si>
  <si>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</si>
  <si>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</si>
  <si>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</si>
  <si>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</si>
  <si>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</si>
  <si>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</si>
  <si>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</si>
  <si>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</si>
  <si>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</si>
  <si>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</si>
  <si>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</si>
  <si>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</si>
  <si>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</si>
  <si>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</si>
  <si>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</si>
  <si>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</si>
  <si>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</si>
  <si>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</si>
  <si>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</si>
  <si>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</si>
  <si>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</si>
  <si>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</si>
  <si>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</si>
  <si>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</si>
  <si>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</si>
  <si>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</si>
  <si>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</si>
  <si>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</si>
  <si>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</si>
  <si>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</si>
  <si>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</si>
  <si>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</si>
  <si>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</si>
  <si>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</si>
  <si>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</si>
  <si>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</si>
  <si>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</si>
  <si>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</si>
  <si>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</si>
  <si>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</si>
  <si>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</si>
  <si>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</si>
  <si>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</si>
  <si>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</si>
  <si>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</si>
  <si>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</si>
  <si>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</si>
  <si>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</si>
  <si>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</si>
  <si>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</si>
  <si>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</si>
  <si>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</si>
  <si>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</si>
  <si>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</si>
  <si>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</si>
  <si>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</si>
  <si>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</si>
  <si>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</si>
  <si>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</si>
  <si>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</si>
  <si>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</si>
  <si>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</si>
  <si>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</si>
  <si>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</si>
  <si>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</si>
  <si>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</si>
  <si>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</si>
  <si>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</si>
  <si>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</si>
  <si>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</si>
  <si>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</si>
  <si>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</si>
  <si>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</si>
  <si>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</si>
  <si>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</si>
  <si>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</si>
  <si>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</si>
  <si>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</si>
  <si>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</si>
  <si>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</si>
  <si>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</si>
  <si>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</si>
  <si>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</si>
  <si>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</si>
  <si>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</si>
  <si>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</si>
  <si>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</si>
  <si>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</si>
  <si>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</si>
  <si>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</si>
  <si>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</si>
  <si>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</si>
  <si>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</si>
  <si>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</si>
  <si>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</si>
  <si>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</si>
  <si>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</si>
  <si>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</si>
  <si>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</si>
  <si>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</si>
  <si>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</si>
  <si>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</si>
  <si>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</si>
  <si>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</si>
  <si>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</si>
  <si>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</si>
  <si>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</si>
  <si>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</si>
  <si>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</si>
  <si>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</si>
  <si>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</si>
  <si>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</si>
  <si>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</si>
  <si>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</si>
  <si>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</si>
  <si>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</si>
  <si>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</si>
  <si>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</si>
  <si>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</si>
  <si>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</si>
  <si>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</si>
  <si>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</si>
  <si>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</si>
  <si>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</si>
  <si>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</si>
  <si>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</si>
  <si>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</si>
  <si>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</si>
  <si>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</si>
  <si>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</si>
  <si>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</si>
  <si>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</si>
  <si>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</si>
  <si>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</si>
  <si>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</si>
  <si>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</si>
  <si>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</si>
  <si>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</si>
  <si>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</si>
  <si>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</si>
  <si>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</si>
  <si>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</si>
  <si>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</si>
  <si>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</si>
  <si>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</si>
  <si>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</si>
  <si>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</si>
  <si>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</si>
  <si>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</si>
  <si>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</si>
  <si>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</si>
  <si>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</si>
  <si>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</si>
  <si>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</si>
  <si>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</si>
  <si>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</si>
  <si>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</si>
  <si>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</si>
  <si>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</si>
  <si>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</si>
  <si>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</si>
  <si>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</si>
  <si>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</si>
  <si>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</si>
  <si>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</si>
  <si>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</si>
  <si>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</si>
  <si>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</si>
  <si>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</si>
  <si>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</si>
  <si>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</si>
  <si>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</si>
  <si>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</si>
  <si>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</si>
  <si>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</si>
  <si>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</si>
  <si>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</si>
  <si>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</si>
  <si>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</si>
  <si>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</si>
  <si>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</si>
  <si>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</si>
  <si>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</si>
  <si>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</si>
  <si>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</si>
  <si>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</si>
  <si>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</si>
  <si>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</si>
  <si>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</si>
  <si>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</si>
  <si>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</si>
  <si>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</si>
  <si>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</si>
  <si>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</si>
  <si>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</si>
  <si>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</si>
  <si>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</si>
  <si>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</si>
  <si>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</si>
  <si>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</si>
  <si>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</si>
  <si>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</si>
  <si>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</si>
  <si>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</si>
  <si>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</si>
  <si>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</si>
  <si>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</si>
  <si>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</si>
  <si>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</si>
  <si>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</si>
  <si>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</si>
  <si>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</si>
  <si>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</si>
  <si>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</si>
  <si>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</si>
  <si>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</si>
  <si>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</si>
  <si>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</si>
  <si>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</si>
  <si>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</si>
  <si>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</si>
  <si>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</si>
  <si>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</si>
  <si>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</si>
  <si>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</si>
  <si>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</si>
  <si>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</si>
  <si>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</si>
  <si>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</si>
  <si>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</si>
  <si>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</si>
  <si>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</si>
  <si>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</si>
  <si>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</si>
  <si>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</si>
  <si>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</si>
  <si>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</si>
  <si>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</si>
  <si>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</si>
  <si>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</si>
  <si>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</si>
  <si>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</si>
  <si>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</si>
  <si>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</si>
  <si>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</si>
  <si>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</si>
  <si>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</si>
  <si>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</si>
  <si>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</si>
  <si>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</si>
  <si>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</si>
  <si>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</si>
  <si>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</si>
  <si>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</si>
  <si>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</si>
  <si>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</si>
  <si>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</si>
  <si>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</si>
  <si>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</si>
  <si>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</si>
  <si>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</si>
  <si>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</si>
  <si>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</si>
  <si>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</si>
  <si>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</si>
  <si>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</si>
  <si>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</si>
  <si>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</si>
  <si>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</si>
  <si>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</si>
  <si>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</si>
  <si>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</si>
  <si>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</si>
  <si>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</si>
  <si>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</si>
  <si>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</si>
  <si>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</si>
  <si>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</si>
  <si>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</si>
  <si>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</si>
  <si>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</si>
  <si>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</si>
  <si>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</si>
  <si>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</si>
  <si>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</si>
  <si>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</si>
  <si>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</si>
  <si>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</si>
  <si>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</si>
  <si>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</si>
  <si>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</si>
  <si>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</si>
  <si>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</si>
  <si>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</si>
  <si>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</si>
  <si>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</si>
  <si>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</si>
  <si>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</si>
  <si>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</si>
  <si>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</si>
  <si>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</si>
  <si>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</si>
  <si>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</si>
  <si>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</si>
  <si>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</si>
  <si>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</si>
  <si>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</si>
  <si>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</si>
  <si>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</si>
  <si>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</si>
  <si>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</si>
  <si>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</si>
  <si>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</si>
  <si>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</si>
  <si>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</si>
  <si>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</si>
  <si>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</si>
  <si>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</si>
  <si>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</si>
  <si>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</si>
  <si>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</si>
  <si>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</si>
  <si>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</si>
  <si>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</si>
  <si>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</si>
  <si>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</si>
  <si>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</si>
  <si>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</si>
  <si>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</si>
  <si>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</si>
  <si>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</si>
  <si>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</si>
  <si>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</si>
  <si>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</si>
  <si>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</si>
  <si>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</si>
  <si>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</si>
  <si>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</si>
  <si>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</si>
  <si>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</si>
  <si>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</si>
  <si>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</si>
  <si>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</si>
  <si>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</si>
  <si>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</si>
  <si>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</si>
  <si>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</si>
  <si>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</si>
  <si>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</si>
  <si>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</si>
  <si>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</si>
  <si>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</si>
  <si>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</si>
  <si>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</si>
  <si>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</si>
  <si>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</si>
  <si>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</si>
  <si>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</si>
  <si>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</si>
  <si>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</si>
  <si>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</si>
  <si>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</si>
  <si>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</si>
  <si>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</si>
  <si>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</si>
  <si>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</si>
  <si>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</si>
  <si>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</si>
  <si>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</si>
  <si>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</si>
  <si>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</si>
  <si>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</si>
  <si>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</si>
  <si>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</si>
  <si>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</si>
  <si>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</si>
  <si>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</si>
  <si>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</si>
  <si>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</si>
  <si>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</si>
  <si>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</si>
  <si>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</si>
  <si>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</si>
  <si>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</si>
  <si>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</si>
  <si>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</si>
  <si>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</si>
  <si>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</si>
  <si>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</si>
  <si>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</si>
  <si>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</si>
  <si>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</si>
  <si>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</si>
  <si>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</si>
  <si>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</si>
  <si>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</si>
  <si>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</si>
  <si>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</si>
  <si>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</si>
  <si>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</si>
  <si>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</si>
  <si>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</si>
  <si>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</si>
  <si>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</si>
  <si>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</si>
  <si>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</si>
  <si>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</si>
  <si>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</si>
  <si>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</si>
  <si>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</si>
  <si>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</si>
  <si>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</si>
  <si>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</si>
  <si>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</si>
  <si>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</si>
  <si>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</si>
  <si>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</si>
  <si>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</si>
  <si>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</si>
  <si>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</si>
  <si>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</si>
  <si>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</si>
  <si>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</si>
  <si>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</si>
  <si>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</si>
  <si>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</si>
  <si>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</si>
  <si>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</si>
  <si>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</si>
  <si>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</si>
  <si>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</si>
  <si>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</si>
  <si>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</si>
  <si>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</si>
  <si>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</si>
  <si>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</si>
  <si>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</si>
  <si>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</si>
  <si>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</si>
  <si>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</si>
  <si>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</si>
  <si>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</si>
  <si>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</si>
  <si>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</si>
  <si>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</si>
  <si>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</si>
  <si>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</si>
  <si>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</si>
  <si>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</si>
  <si>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</si>
  <si>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</si>
  <si>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</si>
  <si>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</si>
  <si>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</si>
  <si>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</si>
  <si>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</si>
  <si>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</si>
  <si>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</si>
  <si>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</si>
  <si>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</si>
  <si>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</si>
  <si>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</si>
  <si>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</si>
  <si>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</si>
  <si>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</si>
  <si>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</si>
  <si>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</si>
  <si>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</si>
  <si>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</si>
  <si>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</si>
  <si>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</si>
  <si>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</si>
  <si>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</si>
  <si>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</si>
  <si>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</si>
  <si>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</si>
  <si>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</si>
  <si>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</si>
  <si>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</si>
  <si>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</si>
  <si>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</si>
  <si>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</si>
  <si>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</si>
  <si>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</si>
  <si>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</si>
  <si>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</si>
  <si>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</si>
  <si>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</si>
  <si>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</si>
  <si>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</si>
  <si>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</si>
  <si>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</si>
  <si>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</si>
  <si>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</si>
  <si>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</si>
  <si>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</si>
  <si>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</si>
  <si>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</si>
  <si>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</si>
  <si>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</si>
  <si>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</si>
  <si>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</si>
  <si>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</si>
  <si>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</si>
  <si>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</si>
  <si>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</si>
  <si>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</si>
  <si>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</si>
  <si>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</si>
  <si>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</si>
  <si>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</si>
  <si>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</si>
  <si>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</si>
  <si>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</si>
  <si>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</si>
  <si>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</si>
  <si>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</si>
  <si>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</si>
  <si>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</si>
  <si>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</si>
  <si>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</si>
  <si>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</si>
  <si>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</si>
  <si>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</si>
  <si>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</si>
  <si>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</si>
  <si>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</si>
  <si>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</si>
  <si>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</si>
  <si>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</si>
  <si>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</si>
  <si>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</si>
  <si>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</si>
  <si>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</si>
  <si>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</si>
  <si>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</si>
  <si>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</si>
  <si>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</si>
  <si>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</si>
  <si>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</si>
  <si>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</si>
  <si>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</si>
  <si>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</si>
  <si>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</si>
  <si>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</si>
  <si>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</si>
  <si>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</si>
  <si>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</si>
  <si>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</si>
  <si>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</si>
  <si>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</si>
  <si>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</si>
  <si>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</si>
  <si>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</si>
  <si>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</si>
  <si>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</si>
  <si>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</si>
  <si>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</si>
  <si>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</si>
  <si>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</si>
  <si>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</si>
  <si>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</si>
  <si>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</si>
  <si>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</si>
  <si>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</si>
  <si>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</si>
  <si>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</si>
  <si>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</si>
  <si>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</si>
  <si>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</si>
  <si>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</si>
  <si>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</si>
  <si>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</si>
  <si>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</si>
  <si>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</si>
  <si>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</si>
  <si>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</si>
  <si>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</si>
  <si>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</si>
  <si>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</si>
  <si>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</si>
  <si>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</si>
  <si>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</si>
  <si>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</si>
  <si>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</si>
  <si>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</si>
  <si>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</si>
  <si>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</si>
  <si>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</si>
  <si>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</si>
  <si>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</si>
  <si>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</si>
  <si>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</si>
  <si>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</si>
  <si>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</si>
  <si>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</si>
  <si>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</si>
  <si>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</si>
  <si>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</si>
  <si>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</si>
  <si>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</si>
  <si>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</si>
  <si>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</si>
  <si>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</si>
  <si>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</si>
  <si>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</si>
  <si>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</si>
  <si>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</si>
  <si>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</si>
  <si>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</si>
  <si>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</si>
  <si>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</si>
  <si>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</si>
  <si>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</si>
  <si>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</si>
  <si>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</si>
  <si>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</si>
  <si>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</si>
  <si>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</si>
  <si>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</si>
  <si>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</si>
  <si>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</si>
  <si>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</si>
  <si>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</si>
  <si>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</si>
  <si>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</si>
  <si>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</si>
  <si>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</si>
  <si>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</si>
  <si>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</si>
  <si>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</si>
  <si>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</si>
  <si>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</si>
  <si>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</si>
  <si>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</si>
  <si>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</si>
  <si>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</si>
  <si>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</si>
  <si>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</si>
  <si>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</si>
  <si>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</si>
  <si>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</si>
  <si>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</si>
  <si>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</si>
  <si>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</si>
  <si>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</si>
  <si>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</si>
  <si>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</si>
  <si>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</si>
  <si>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</si>
  <si>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</si>
  <si>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</si>
  <si>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</si>
  <si>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</si>
  <si>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</si>
  <si>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</si>
  <si>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</si>
  <si>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</si>
  <si>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</si>
  <si>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</si>
  <si>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</si>
  <si>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</si>
  <si>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</si>
  <si>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</si>
  <si>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</si>
  <si>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</si>
  <si>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</si>
  <si>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</si>
  <si>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</si>
  <si>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</si>
  <si>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</si>
  <si>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</si>
  <si>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</si>
  <si>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</si>
  <si>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</si>
  <si>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</si>
  <si>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</si>
  <si>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</si>
  <si>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</si>
  <si>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</si>
  <si>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</si>
  <si>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</si>
  <si>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</si>
  <si>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</si>
  <si>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</si>
  <si>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</si>
  <si>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</si>
  <si>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2021-5-10000074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</si>
</sst>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1" zoomScale="115" zoomScaleNormal="115" zoomScaleSheetLayoutView="115" zoomScalePageLayoutView="40" workbookViewId="0">
      <selection activeCell="B203" sqref="B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2735</v>
      </c>
      <c r="D15" s="35"/>
      <c r="E15" s="35"/>
      <c r="F15" s="5"/>
      <c r="G15" s="32" t="s">
        <v>1168</v>
      </c>
      <c r="H15" s="103" t="s">
        <v>36</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7"/>
      <c r="I20" s="141" t="s">
        <v>36</v>
      </c>
      <c r="J20" s="142" t="s">
        <v>106</v>
      </c>
      <c r="K20" s="143">
        <v>1906411500</v>
      </c>
      <c r="L20" s="144">
        <v>44194</v>
      </c>
      <c r="M20" s="144">
        <v>44515</v>
      </c>
      <c r="N20" s="127">
        <f>+(M20-L20)/30</f>
        <v>10.7</v>
      </c>
      <c r="O20" s="130"/>
      <c r="U20" s="126"/>
      <c r="V20" s="105">
        <f ca="1">NOW()</f>
        <v>44194.013799537039</v>
      </c>
      <c r="W20" s="105">
        <f ca="1">NOW()</f>
        <v>44194.013799537039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COMITE PRIVADO DE ASISTENCIA A LA NIÑEZ PAN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2720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2725</v>
      </c>
      <c r="E55" s="137">
        <v>43090</v>
      </c>
      <c r="F55" s="137">
        <v>43312</v>
      </c>
      <c r="G55" s="152">
        <f t="shared" si="3"/>
        <v>7.4</v>
      </c>
      <c r="H55" s="114" t="s">
        <v>2730</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2726</v>
      </c>
      <c r="E56" s="137">
        <v>43399</v>
      </c>
      <c r="F56" s="137">
        <v>43434</v>
      </c>
      <c r="G56" s="152">
        <f t="shared" si="3"/>
        <v>1.1666666666666667</v>
      </c>
      <c r="H56" s="114" t="s">
        <v>2731</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2727</v>
      </c>
      <c r="E57" s="137">
        <v>43405</v>
      </c>
      <c r="F57" s="137">
        <v>43442</v>
      </c>
      <c r="G57" s="152">
        <f t="shared" si="3"/>
        <v>1.2333333333333334</v>
      </c>
      <c r="H57" s="114" t="s">
        <v>2732</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2728</v>
      </c>
      <c r="E58" s="137">
        <v>43484</v>
      </c>
      <c r="F58" s="137">
        <v>43830</v>
      </c>
      <c r="G58" s="152">
        <f t="shared" si="3"/>
        <v>11.533333333333333</v>
      </c>
      <c r="H58" s="114" t="s">
        <v>2733</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2729</v>
      </c>
      <c r="E59" s="137">
        <v>43484</v>
      </c>
      <c r="F59" s="137">
        <v>43830</v>
      </c>
      <c r="G59" s="152">
        <f t="shared" si="3"/>
        <v>11.533333333333333</v>
      </c>
      <c r="H59" s="114" t="s">
        <v>2734</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115">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2721</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2722</v>
      </c>
      <c r="E116" s="137">
        <v>44166</v>
      </c>
      <c r="F116" s="137">
        <v>44347</v>
      </c>
      <c r="G116" s="152">
        <f t="shared" si="4"/>
        <v>6.0333333333333332</v>
      </c>
      <c r="H116" s="114" t="s">
        <v>2723</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2724</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0.03</v>
      </c>
      <c r="G179" s="157">
        <f>IF(F179&gt;0,SUM(E179+F179),"")</f>
        <v>0.05</v>
      </c>
      <c r="H179" s="5"/>
      <c r="I179" s="185" t="s">
        <v>2671</v>
      </c>
      <c r="J179" s="185"/>
      <c r="K179" s="185"/>
      <c r="L179" s="185"/>
      <c r="M179" s="164">
        <v>0.04</v>
      </c>
      <c r="O179" s="8"/>
      <c r="Q179" s="19"/>
      <c r="R179" s="151">
        <f>IF(M179&gt;0,SUM(L179+M179),"")</f>
        <v>0.04</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95320575</v>
      </c>
      <c r="F185" s="92"/>
      <c r="G185" s="93"/>
      <c r="H185" s="88"/>
      <c r="I185" s="90" t="s">
        <v>2627</v>
      </c>
      <c r="J185" s="158">
        <f>+SUM(M179:M183)</f>
        <v>0.04</v>
      </c>
      <c r="K185" s="230" t="s">
        <v>2628</v>
      </c>
      <c r="L185" s="230"/>
      <c r="M185" s="94">
        <f>+J185*(SUM(K20:K35))</f>
        <v>76256460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2020-12-29T05:20:06Z</cp:lastPrinted>
  <dcterms:created xsi:type="dcterms:W3CDTF">2020-10-14T21:57:42Z</dcterms:created>
  <dcterms:modified xsi:type="dcterms:W3CDTF">2020-12-29T05:20:51Z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