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000 BELL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<sst xmlns="http://schemas.openxmlformats.org/spreadsheetml/2006/main" count="3248" uniqueCount="2736">
  <si>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</si>
  <si>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</si>
  <si>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</si>
  <si>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</si>
  <si>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</si>
  <si>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</si>
  <si>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</si>
  <si>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</si>
  <si>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</si>
  <si>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</si>
  <si>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</si>
  <si>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</si>
  <si>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</si>
  <si>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</si>
  <si>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</si>
  <si>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</si>
  <si>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</si>
  <si>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</si>
  <si>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</si>
  <si>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</si>
  <si>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</si>
  <si>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</si>
  <si>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</si>
  <si>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</si>
  <si>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</si>
  <si>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</si>
  <si>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</si>
  <si>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</si>
  <si>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</si>
  <si>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</si>
  <si>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</si>
  <si>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</si>
  <si>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</si>
  <si>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</si>
  <si>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</si>
  <si>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</si>
  <si>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</si>
  <si>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</si>
  <si>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</si>
  <si>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</si>
  <si>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</si>
  <si>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</si>
  <si>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</si>
  <si>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</si>
  <si>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</si>
  <si>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</si>
  <si>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</si>
  <si>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</si>
  <si>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</si>
  <si>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</si>
  <si>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</si>
  <si>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</si>
  <si>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</si>
  <si>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</si>
  <si>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</si>
  <si>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</si>
  <si>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</si>
  <si>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</si>
  <si>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</si>
  <si>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</si>
  <si>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</si>
  <si>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</si>
  <si>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</si>
  <si>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</si>
  <si>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</si>
  <si>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</si>
  <si>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</si>
  <si>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</si>
  <si>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</si>
  <si>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</si>
  <si>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</si>
  <si>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</si>
  <si>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</si>
  <si>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</si>
  <si>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</si>
  <si>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</si>
  <si>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</si>
  <si>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</si>
  <si>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</si>
  <si>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</si>
  <si>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</si>
  <si>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</si>
  <si>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</si>
  <si>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</si>
  <si>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</si>
  <si>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</si>
  <si>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</si>
  <si>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</si>
  <si>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</si>
  <si>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</si>
  <si>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</si>
  <si>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</si>
  <si>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</si>
  <si>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</si>
  <si>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</si>
  <si>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</si>
  <si>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</si>
  <si>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</si>
  <si>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</si>
  <si>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</si>
  <si>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</si>
  <si>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</si>
  <si>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</si>
  <si>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</si>
  <si>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</si>
  <si>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</si>
  <si>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</si>
  <si>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</si>
  <si>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</si>
  <si>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</si>
  <si>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</si>
  <si>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</si>
  <si>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</si>
  <si>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</si>
  <si>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</si>
  <si>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</si>
  <si>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</si>
  <si>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</si>
  <si>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</si>
  <si>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</si>
  <si>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</si>
  <si>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</si>
  <si>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</si>
  <si>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</si>
  <si>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</si>
  <si>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</si>
  <si>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</si>
  <si>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</si>
  <si>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</si>
  <si>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</si>
  <si>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</si>
  <si>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</si>
  <si>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</si>
  <si>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</si>
  <si>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</si>
  <si>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</si>
  <si>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</si>
  <si>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</si>
  <si>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</si>
  <si>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</si>
  <si>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</si>
  <si>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</si>
  <si>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</si>
  <si>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</si>
  <si>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</si>
  <si>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</si>
  <si>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</si>
  <si>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</si>
  <si>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</si>
  <si>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</si>
  <si>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</si>
  <si>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</si>
  <si>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</si>
  <si>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</si>
  <si>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</si>
  <si>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</si>
  <si>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</si>
  <si>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</si>
  <si>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</si>
  <si>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</si>
  <si>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</si>
  <si>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</si>
  <si>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</si>
  <si>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</si>
  <si>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</si>
  <si>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</si>
  <si>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</si>
  <si>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</si>
  <si>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</si>
  <si>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</si>
  <si>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</si>
  <si>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</si>
  <si>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</si>
  <si>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</si>
  <si>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</si>
  <si>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</si>
  <si>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</si>
  <si>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</si>
  <si>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</si>
  <si>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</si>
  <si>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</si>
  <si>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</si>
  <si>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</si>
  <si>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</si>
  <si>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</si>
  <si>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</si>
  <si>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</si>
  <si>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</si>
  <si>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</si>
  <si>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</si>
  <si>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</si>
  <si>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</si>
  <si>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</si>
  <si>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</si>
  <si>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</si>
  <si>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</si>
  <si>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</si>
  <si>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</si>
  <si>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</si>
  <si>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</si>
  <si>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</si>
  <si>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</si>
  <si>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</si>
  <si>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</si>
  <si>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</si>
  <si>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</si>
  <si>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</si>
  <si>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</si>
  <si>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</si>
  <si>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</si>
  <si>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</si>
  <si>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</si>
  <si>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</si>
  <si>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</si>
  <si>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</si>
  <si>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</si>
  <si>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</si>
  <si>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</si>
  <si>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</si>
  <si>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</si>
  <si>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</si>
  <si>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</si>
  <si>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</si>
  <si>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</si>
  <si>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</si>
  <si>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</si>
  <si>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</si>
  <si>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</si>
  <si>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</si>
  <si>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</si>
  <si>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</si>
  <si>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</si>
  <si>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</si>
  <si>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</si>
  <si>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</si>
  <si>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</si>
  <si>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</si>
  <si>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</si>
  <si>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</si>
  <si>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</si>
  <si>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</si>
  <si>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</si>
  <si>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</si>
  <si>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</si>
  <si>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</si>
  <si>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</si>
  <si>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</si>
  <si>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</si>
  <si>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</si>
  <si>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</si>
  <si>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</si>
  <si>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</si>
  <si>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</si>
  <si>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</si>
  <si>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</si>
  <si>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</si>
  <si>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</si>
  <si>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</si>
  <si>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</si>
  <si>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</si>
  <si>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</si>
  <si>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</si>
  <si>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</si>
  <si>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</si>
  <si>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</si>
  <si>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</si>
  <si>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</si>
  <si>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</si>
  <si>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</si>
  <si>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</si>
  <si>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</si>
  <si>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</si>
  <si>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</si>
  <si>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</si>
  <si>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</si>
  <si>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</si>
  <si>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</si>
  <si>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</si>
  <si>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</si>
  <si>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</si>
  <si>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</si>
  <si>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</si>
  <si>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</si>
  <si>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</si>
  <si>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</si>
  <si>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</si>
  <si>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</si>
  <si>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</si>
  <si>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</si>
  <si>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</si>
  <si>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</si>
  <si>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</si>
  <si>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</si>
  <si>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</si>
  <si>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</si>
  <si>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</si>
  <si>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</si>
  <si>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</si>
  <si>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</si>
  <si>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</si>
  <si>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</si>
  <si>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</si>
  <si>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</si>
  <si>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</si>
  <si>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</si>
  <si>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</si>
  <si>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</si>
  <si>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</si>
  <si>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</si>
  <si>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</si>
  <si>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</si>
  <si>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</si>
  <si>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</si>
  <si>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</si>
  <si>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</si>
  <si>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</si>
  <si>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</si>
  <si>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</si>
  <si>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</si>
  <si>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</si>
  <si>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</si>
  <si>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</si>
  <si>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</si>
  <si>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</si>
  <si>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</si>
  <si>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</si>
  <si>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</si>
  <si>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</si>
  <si>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</si>
  <si>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</si>
  <si>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</si>
  <si>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</si>
  <si>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</si>
  <si>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</si>
  <si>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</si>
  <si>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</si>
  <si>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</si>
  <si>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</si>
  <si>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</si>
  <si>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</si>
  <si>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</si>
  <si>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</si>
  <si>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</si>
  <si>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</si>
  <si>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</si>
  <si>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</si>
  <si>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</si>
  <si>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</si>
  <si>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</si>
  <si>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</si>
  <si>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</si>
  <si>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</si>
  <si>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</si>
  <si>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</si>
  <si>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</si>
  <si>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</si>
  <si>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</si>
  <si>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</si>
  <si>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</si>
  <si>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</si>
  <si>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</si>
  <si>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</si>
  <si>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</si>
  <si>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</si>
  <si>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</si>
  <si>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</si>
  <si>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</si>
  <si>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</si>
  <si>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</si>
  <si>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</si>
  <si>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</si>
  <si>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</si>
  <si>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</si>
  <si>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</si>
  <si>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</si>
  <si>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</si>
  <si>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</si>
  <si>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</si>
  <si>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</si>
  <si>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</si>
  <si>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</si>
  <si>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</si>
  <si>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</si>
  <si>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</si>
  <si>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</si>
  <si>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</si>
  <si>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</si>
  <si>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</si>
  <si>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</si>
  <si>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</si>
  <si>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</si>
  <si>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</si>
  <si>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</si>
  <si>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</si>
  <si>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</si>
  <si>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</si>
  <si>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</si>
  <si>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</si>
  <si>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</si>
  <si>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</si>
  <si>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</si>
  <si>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</si>
  <si>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</si>
  <si>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</si>
  <si>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</si>
  <si>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</si>
  <si>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</si>
  <si>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</si>
  <si>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</si>
  <si>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</si>
  <si>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</si>
  <si>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</si>
  <si>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</si>
  <si>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</si>
  <si>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</si>
  <si>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</si>
  <si>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</si>
  <si>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</si>
  <si>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</si>
  <si>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</si>
  <si>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</si>
  <si>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</si>
  <si>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</si>
  <si>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</si>
  <si>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</si>
  <si>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</si>
  <si>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</si>
  <si>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</si>
  <si>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</si>
  <si>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</si>
  <si>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</si>
  <si>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</si>
  <si>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</si>
  <si>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</si>
  <si>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</si>
  <si>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</si>
  <si>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</si>
  <si>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</si>
  <si>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</si>
  <si>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</si>
  <si>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</si>
  <si>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</si>
  <si>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</si>
  <si>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</si>
  <si>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</si>
  <si>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</si>
  <si>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</si>
  <si>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</si>
  <si>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</si>
  <si>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</si>
  <si>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</si>
  <si>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</si>
  <si>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</si>
  <si>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</si>
  <si>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</si>
  <si>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</si>
  <si>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</si>
  <si>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</si>
  <si>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</si>
  <si>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</si>
  <si>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</si>
  <si>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</si>
  <si>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</si>
  <si>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</si>
  <si>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</si>
  <si>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</si>
  <si>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</si>
  <si>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</si>
  <si>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</si>
  <si>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</si>
  <si>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</si>
  <si>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</si>
  <si>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</si>
  <si>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</si>
  <si>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</si>
  <si>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</si>
  <si>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</si>
  <si>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</si>
  <si>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</si>
  <si>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</si>
  <si>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</si>
  <si>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</si>
  <si>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</si>
  <si>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</si>
  <si>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</si>
  <si>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</si>
  <si>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</si>
  <si>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</si>
  <si>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</si>
  <si>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</si>
  <si>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</si>
  <si>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</si>
  <si>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</si>
  <si>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</si>
  <si>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</si>
  <si>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</si>
  <si>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</si>
  <si>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</si>
  <si>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</si>
  <si>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</si>
  <si>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</si>
  <si>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</si>
  <si>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</si>
  <si>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</si>
  <si>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</si>
  <si>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</si>
  <si>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</si>
  <si>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</si>
  <si>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</si>
  <si>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</si>
  <si>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</si>
  <si>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</si>
  <si>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</si>
  <si>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</si>
  <si>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</si>
  <si>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</si>
  <si>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</si>
  <si>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</si>
  <si>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</si>
  <si>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</si>
  <si>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</si>
  <si>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</si>
  <si>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</si>
  <si>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</si>
  <si>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</si>
  <si>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</si>
  <si>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</si>
  <si>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</si>
  <si>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</si>
  <si>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</si>
  <si>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</si>
  <si>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</si>
  <si>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</si>
  <si>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</si>
  <si>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</si>
  <si>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</si>
  <si>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</si>
  <si>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</si>
  <si>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</si>
  <si>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</si>
  <si>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</si>
  <si>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</si>
  <si>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</si>
  <si>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</si>
  <si>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</si>
  <si>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</si>
  <si>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</si>
  <si>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</si>
  <si>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</si>
  <si>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</si>
  <si>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</si>
  <si>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</si>
  <si>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</si>
  <si>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</si>
  <si>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</si>
  <si>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</si>
  <si>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</si>
  <si>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</si>
  <si>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</si>
  <si>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</si>
  <si>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</si>
  <si>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</si>
  <si>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</si>
  <si>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</si>
  <si>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</si>
  <si>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</si>
  <si>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</si>
  <si>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</si>
  <si>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</si>
  <si>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</si>
  <si>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</si>
  <si>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</si>
  <si>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</si>
  <si>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</si>
  <si>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</si>
  <si>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</si>
  <si>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</si>
  <si>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</si>
  <si>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</si>
  <si>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</si>
  <si>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</si>
  <si>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</si>
  <si>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</si>
  <si>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</si>
  <si>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</si>
  <si>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</si>
  <si>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</si>
  <si>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</si>
  <si>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</si>
  <si>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</si>
  <si>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</si>
  <si>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</si>
  <si>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</si>
  <si>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</si>
  <si>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</si>
  <si>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</si>
  <si>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</si>
  <si>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</si>
  <si>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</si>
  <si>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</si>
  <si>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</si>
  <si>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</si>
  <si>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</si>
  <si>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</si>
  <si>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</si>
  <si>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</si>
  <si>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</si>
  <si>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</si>
  <si>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</si>
  <si>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</si>
  <si>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</si>
  <si>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</si>
  <si>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</si>
  <si>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</si>
  <si>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</si>
  <si>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</si>
  <si>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</si>
  <si>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</si>
  <si>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</si>
  <si>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</si>
  <si>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</si>
  <si>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</si>
  <si>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</si>
  <si>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</si>
  <si>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</si>
  <si>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</si>
  <si>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</si>
  <si>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</si>
  <si>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</si>
  <si>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</si>
  <si>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</si>
  <si>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</si>
  <si>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</si>
  <si>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</si>
  <si>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</si>
  <si>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</si>
  <si>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</si>
  <si>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</si>
  <si>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</si>
  <si>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</si>
  <si>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</si>
  <si>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</si>
  <si>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</si>
  <si>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</si>
  <si>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</si>
  <si>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</si>
  <si>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</si>
  <si>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</si>
  <si>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</si>
  <si>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</si>
  <si>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</si>
  <si>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</si>
  <si>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</si>
  <si>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</si>
  <si>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</si>
  <si>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</si>
  <si>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</si>
  <si>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</si>
  <si>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</si>
  <si>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</si>
  <si>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</si>
  <si>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</si>
  <si>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</si>
  <si>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</si>
  <si>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</si>
  <si>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</si>
  <si>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</si>
  <si>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</si>
  <si>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</si>
  <si>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</si>
  <si>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</si>
  <si>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</si>
  <si>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</si>
  <si>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</si>
  <si>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</si>
  <si>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</si>
  <si>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</si>
  <si>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</si>
  <si>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</si>
  <si>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</si>
  <si>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</si>
  <si>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</si>
  <si>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</si>
  <si>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</si>
  <si>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</si>
  <si>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</si>
  <si>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</si>
  <si>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</si>
  <si>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</si>
  <si>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</si>
  <si>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</si>
  <si>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</si>
  <si>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</si>
  <si>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</si>
  <si>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</si>
  <si>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</si>
  <si>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</si>
  <si>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</si>
  <si>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</si>
  <si>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</si>
  <si>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</si>
  <si>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</si>
  <si>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</si>
  <si>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</si>
  <si>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</si>
  <si>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</si>
  <si>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</si>
  <si>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</si>
  <si>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</si>
  <si>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</si>
  <si>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</si>
  <si>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</si>
  <si>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</si>
  <si>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</si>
  <si>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</si>
  <si>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</si>
  <si>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</si>
  <si>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</si>
  <si>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</si>
  <si>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</si>
  <si>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</si>
  <si>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</si>
  <si>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</si>
  <si>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</si>
  <si>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</si>
  <si>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</si>
  <si>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</si>
  <si>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</si>
  <si>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</si>
  <si>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</si>
  <si>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</si>
  <si>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</si>
  <si>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</si>
  <si>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</si>
  <si>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</si>
  <si>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</si>
  <si>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</si>
  <si>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</si>
  <si>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</si>
  <si>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</si>
  <si>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</si>
  <si>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</si>
  <si>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</si>
  <si>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</si>
  <si>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</si>
  <si>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</si>
  <si>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</si>
  <si>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</si>
  <si>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</si>
  <si>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</si>
  <si>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</si>
  <si>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</si>
  <si>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</si>
  <si>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</si>
  <si>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</si>
  <si>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</si>
  <si>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</si>
  <si>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</si>
  <si>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</si>
  <si>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</si>
  <si>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</si>
  <si>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</si>
  <si>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</si>
  <si>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</si>
  <si>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</si>
  <si>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</si>
  <si>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</si>
  <si>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</si>
  <si>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</si>
  <si>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</si>
  <si>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</si>
  <si>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</si>
  <si>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</si>
  <si>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</si>
  <si>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</si>
  <si>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</si>
  <si>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</si>
  <si>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</si>
  <si>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</si>
  <si>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</si>
  <si>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</si>
  <si>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</si>
  <si>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</si>
  <si>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</si>
  <si>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</si>
  <si>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</si>
  <si>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</si>
  <si>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</si>
  <si>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</si>
  <si>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</si>
  <si>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</si>
  <si>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</si>
  <si>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</si>
  <si>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</si>
  <si>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</si>
  <si>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</si>
  <si>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</si>
  <si>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</si>
  <si>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</si>
  <si>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</si>
  <si>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</si>
  <si>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</si>
  <si>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</si>
  <si>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</si>
  <si>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</si>
  <si>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</si>
  <si>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</si>
  <si>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</si>
  <si>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</si>
  <si>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</si>
  <si>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</si>
  <si>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</si>
  <si>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</si>
  <si>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</si>
  <si>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</si>
  <si>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</si>
  <si>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</si>
  <si>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</si>
  <si>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</si>
  <si>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</si>
  <si>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</si>
  <si>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</si>
  <si>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</si>
  <si>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</si>
  <si>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</si>
  <si>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</si>
  <si>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</si>
  <si>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</si>
  <si>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</si>
  <si>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</si>
  <si>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</si>
  <si>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</si>
  <si>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</si>
  <si>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</si>
  <si>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</si>
  <si>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</si>
  <si>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</si>
  <si>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</si>
  <si>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</si>
  <si>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</si>
  <si>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</si>
  <si>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</si>
  <si>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</si>
  <si>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</si>
  <si>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</si>
  <si>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</si>
  <si>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</si>
  <si>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</si>
  <si>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</si>
  <si>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</si>
  <si>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</si>
  <si>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</si>
  <si>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</si>
  <si>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</si>
  <si>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</si>
  <si>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</si>
  <si>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</si>
  <si>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</si>
  <si>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</si>
  <si>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</si>
  <si>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</si>
  <si>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</si>
  <si>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</si>
  <si>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</si>
  <si>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</si>
  <si>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</si>
  <si>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</si>
  <si>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</si>
  <si>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</si>
  <si>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</si>
  <si>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</si>
  <si>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</si>
  <si>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</si>
  <si>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</si>
  <si>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</si>
  <si>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</si>
  <si>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</si>
  <si>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</si>
  <si>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</si>
  <si>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</si>
  <si>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</si>
  <si>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</si>
  <si>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</si>
  <si>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</si>
  <si>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</si>
  <si>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</si>
  <si>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</si>
  <si>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</si>
  <si>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</si>
  <si>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</si>
  <si>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</si>
  <si>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</si>
  <si>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</si>
  <si>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</si>
  <si>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</si>
  <si>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</si>
  <si>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</si>
  <si>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</si>
  <si>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</si>
  <si>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</si>
  <si>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</si>
  <si>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</si>
  <si>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</si>
  <si>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</si>
  <si>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</si>
  <si>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</si>
  <si>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</si>
  <si>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</si>
  <si>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</si>
  <si>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</si>
  <si>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</si>
  <si>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</si>
  <si>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</si>
  <si>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</si>
  <si>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</si>
  <si>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</si>
  <si>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</si>
  <si>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</si>
  <si>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</si>
  <si>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</si>
  <si>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</si>
  <si>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</si>
  <si>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</si>
  <si>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</si>
  <si>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</si>
  <si>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</si>
  <si>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</si>
  <si>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</si>
  <si>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</si>
  <si>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</si>
  <si>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</si>
  <si>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</si>
  <si>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</si>
  <si>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</si>
  <si>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</si>
  <si>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</si>
  <si>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</si>
  <si>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</si>
  <si>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</si>
  <si>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</si>
  <si>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</si>
  <si>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</si>
  <si>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</si>
  <si>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</si>
  <si>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</si>
  <si>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</si>
  <si>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</si>
  <si>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</si>
  <si>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</si>
  <si>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</si>
  <si>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</si>
  <si>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</si>
  <si>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</si>
  <si>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</si>
  <si>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</si>
  <si>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</si>
  <si>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</si>
  <si>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</si>
  <si>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</si>
  <si>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</si>
  <si>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</si>
  <si>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</si>
  <si>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</si>
  <si>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</si>
  <si>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</si>
  <si>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</si>
  <si>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</si>
  <si>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</si>
  <si>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</si>
  <si>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</si>
  <si>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</si>
  <si>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</si>
  <si>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</si>
  <si>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</si>
  <si>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</si>
  <si>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</si>
  <si>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</si>
  <si>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</si>
  <si>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</si>
  <si>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</si>
  <si>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</si>
  <si>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</si>
  <si>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</si>
  <si>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</si>
  <si>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</si>
  <si>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</si>
  <si>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</si>
  <si>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</si>
  <si>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</si>
  <si>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</si>
  <si>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</si>
  <si>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</si>
  <si>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</si>
  <si>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</si>
  <si>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</si>
  <si>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</si>
  <si>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</si>
  <si>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</si>
  <si>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</si>
  <si>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</si>
  <si>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</si>
  <si>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</si>
  <si>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</si>
  <si>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</si>
  <si>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</si>
  <si>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</si>
  <si>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</si>
  <si>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</si>
  <si>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</si>
  <si>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</si>
  <si>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</si>
  <si>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</si>
  <si>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</si>
  <si>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</si>
  <si>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</si>
  <si>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</si>
  <si>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</si>
  <si>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</si>
  <si>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</si>
  <si>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</si>
  <si>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</si>
  <si>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</si>
  <si>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</si>
  <si>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</si>
  <si>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</si>
  <si>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</si>
  <si>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</si>
  <si>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</si>
  <si>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</si>
  <si>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</si>
  <si>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</si>
  <si>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</si>
  <si>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</si>
  <si>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</si>
  <si>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</si>
  <si>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</si>
  <si>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</si>
  <si>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</si>
  <si>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</si>
  <si>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</si>
  <si>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</si>
  <si>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</si>
  <si>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</si>
  <si>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</si>
  <si>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</si>
  <si>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</si>
  <si>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</si>
  <si>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</si>
  <si>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</si>
  <si>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</si>
  <si>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</si>
  <si>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</si>
  <si>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</si>
  <si>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</si>
  <si>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</si>
  <si>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</si>
  <si>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</si>
  <si>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</si>
  <si>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</si>
  <si>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</si>
  <si>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</si>
  <si>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</si>
  <si>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</si>
  <si>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</si>
  <si>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</si>
  <si>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</si>
  <si>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</si>
  <si>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</si>
  <si>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</si>
  <si>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</si>
  <si>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</si>
  <si>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</si>
  <si>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</si>
  <si>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</si>
  <si>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</si>
  <si>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</si>
  <si>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</si>
  <si>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</si>
  <si>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</si>
  <si>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</si>
  <si>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</si>
  <si>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</si>
  <si>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</si>
  <si>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</si>
  <si>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</si>
  <si>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</si>
  <si>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</si>
  <si>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</si>
  <si>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</si>
  <si>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</si>
  <si>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</si>
  <si>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</si>
  <si>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</si>
  <si>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</si>
  <si>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</si>
  <si>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</si>
  <si>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</si>
  <si>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</si>
  <si>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</si>
  <si>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</si>
  <si>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</si>
  <si>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</si>
  <si>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</si>
  <si>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</si>
  <si>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</si>
  <si>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</si>
  <si>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</si>
  <si>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</si>
  <si>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</si>
  <si>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</si>
  <si>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</si>
  <si>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</si>
  <si>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</si>
  <si>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</si>
  <si>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</si>
  <si>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</si>
  <si>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</si>
  <si>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</si>
  <si>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</si>
  <si>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</si>
  <si>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</si>
  <si>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</si>
  <si>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</si>
  <si>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</si>
  <si>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</si>
  <si>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</si>
  <si>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</si>
  <si>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</si>
  <si>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</si>
  <si>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</si>
  <si>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</si>
  <si>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</si>
  <si>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</si>
  <si>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</si>
  <si>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</si>
  <si>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</si>
  <si>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</si>
  <si>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</si>
  <si>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</si>
  <si>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</si>
  <si>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</si>
  <si>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</si>
  <si>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</si>
  <si>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</si>
  <si>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</si>
  <si>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</si>
  <si>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</si>
  <si>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</si>
  <si>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</si>
  <si>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</si>
  <si>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</si>
  <si>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</si>
  <si>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</si>
  <si>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</si>
  <si>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</si>
  <si>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</si>
  <si>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</si>
  <si>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</si>
  <si>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</si>
  <si>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</si>
  <si>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</si>
  <si>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</si>
  <si>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</si>
  <si>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</si>
  <si>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</si>
  <si>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</si>
  <si>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</si>
  <si>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</si>
  <si>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</si>
  <si>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</si>
  <si>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</si>
  <si>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</si>
  <si>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</si>
  <si>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</si>
  <si>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</si>
  <si>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</si>
  <si>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</si>
  <si>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</si>
  <si>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</si>
  <si>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</si>
  <si>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</si>
  <si>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</si>
  <si>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</si>
  <si>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</si>
  <si>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</si>
  <si>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</si>
  <si>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</si>
  <si>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</si>
  <si>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</si>
  <si>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</si>
  <si>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</si>
  <si>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</si>
  <si>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</si>
  <si>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</si>
  <si>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</si>
  <si>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</si>
  <si>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</si>
  <si>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</si>
  <si>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</si>
  <si>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</si>
  <si>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</si>
  <si>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</si>
  <si>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</si>
  <si>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</si>
  <si>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</si>
  <si>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</si>
  <si>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</si>
  <si>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</si>
  <si>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</si>
  <si>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</si>
  <si>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</si>
  <si>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</si>
  <si>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</si>
  <si>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</si>
  <si>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</si>
  <si>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</si>
  <si>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</si>
  <si>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</si>
  <si>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</si>
  <si>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</si>
  <si>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</si>
  <si>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</si>
  <si>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</si>
  <si>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</si>
  <si>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</si>
  <si>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</si>
  <si>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</si>
  <si>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</si>
  <si>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</si>
  <si>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</si>
  <si>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</si>
  <si>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</si>
  <si>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</si>
  <si>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</si>
  <si>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</si>
  <si>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</si>
  <si>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</si>
  <si>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</si>
  <si>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</si>
  <si>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</si>
  <si>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</si>
  <si>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</si>
  <si>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</si>
  <si>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</si>
  <si>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</si>
  <si>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</si>
  <si>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</si>
  <si>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</si>
  <si>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</si>
  <si>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</si>
  <si>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</si>
  <si>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</si>
  <si>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</si>
  <si>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</si>
  <si>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</si>
  <si>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</si>
  <si>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</si>
  <si>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</si>
  <si>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</si>
  <si>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</si>
  <si>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</si>
  <si>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</si>
  <si>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</si>
  <si>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</si>
  <si>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</si>
  <si>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</si>
  <si>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</si>
  <si>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</si>
  <si>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</si>
  <si>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</si>
  <si>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</si>
  <si>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</si>
  <si>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</si>
  <si>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</si>
  <si>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</si>
  <si>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</si>
  <si>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</si>
  <si>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</si>
  <si>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</si>
  <si>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</si>
  <si>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</si>
  <si>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</si>
  <si>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</si>
  <si>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</si>
  <si>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</si>
  <si>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</si>
  <si>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</si>
  <si>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</si>
  <si>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</si>
  <si>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</si>
  <si>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</si>
  <si>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</si>
  <si>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</si>
  <si>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</si>
  <si>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</si>
  <si>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</si>
  <si>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</si>
  <si>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</si>
  <si>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</si>
  <si>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</si>
  <si>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</si>
  <si>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</si>
  <si>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</si>
  <si>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</si>
  <si>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</si>
  <si>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</si>
  <si>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</si>
  <si>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</si>
  <si>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</si>
  <si>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</si>
  <si>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</si>
  <si>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</si>
  <si>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</si>
  <si>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</si>
  <si>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</si>
  <si>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</si>
  <si>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</si>
  <si>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</si>
  <si>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</si>
  <si>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</si>
  <si>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</si>
  <si>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</si>
  <si>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</si>
  <si>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</si>
  <si>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</si>
  <si>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</si>
  <si>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</si>
  <si>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</si>
  <si>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</si>
  <si>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</si>
  <si>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</si>
  <si>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</si>
  <si>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</si>
  <si>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</si>
  <si>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</si>
  <si>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</si>
  <si>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</si>
  <si>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</si>
  <si>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</si>
  <si>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</si>
  <si>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</si>
  <si>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</si>
  <si>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</si>
  <si>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</si>
  <si>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</si>
  <si>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</si>
  <si>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</si>
  <si>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</si>
  <si>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</si>
  <si>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</si>
  <si>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</si>
  <si>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</si>
  <si>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</si>
  <si>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</si>
  <si>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</si>
  <si>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</si>
  <si>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</si>
  <si>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</si>
  <si>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</si>
  <si>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</si>
  <si>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</si>
  <si>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</si>
  <si>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</si>
  <si>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</si>
  <si>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</si>
  <si>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</si>
  <si>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</si>
  <si>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</si>
  <si>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</si>
  <si>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</si>
  <si>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</si>
  <si>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</si>
  <si>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</si>
  <si>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</si>
  <si>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</si>
  <si>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</si>
  <si>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</si>
  <si>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</si>
  <si>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</si>
  <si>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</si>
  <si>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</si>
  <si>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</si>
  <si>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</si>
  <si>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</si>
  <si>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</si>
  <si>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</si>
  <si>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</si>
  <si>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</si>
  <si>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</si>
  <si>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</si>
  <si>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</si>
  <si>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</si>
  <si>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</si>
  <si>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</si>
  <si>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</si>
  <si>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</si>
  <si>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</si>
  <si>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</si>
  <si>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</si>
  <si>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</si>
  <si>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</si>
  <si>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</si>
  <si>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</si>
  <si>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</si>
  <si>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</si>
  <si>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</si>
  <si>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</si>
  <si>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</si>
  <si>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</si>
  <si>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</si>
  <si>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</si>
  <si>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</si>
  <si>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</si>
  <si>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</si>
  <si>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</si>
  <si>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</si>
  <si>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</si>
  <si>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</si>
  <si>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</si>
  <si>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</si>
  <si>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</si>
  <si>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</si>
  <si>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</si>
  <si>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</si>
  <si>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</si>
  <si>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</si>
  <si>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</si>
  <si>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</si>
  <si>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</si>
  <si>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</si>
  <si>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</si>
  <si>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</si>
  <si>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</si>
  <si>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</si>
  <si>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</si>
  <si>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</si>
  <si>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</si>
  <si>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</si>
  <si>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</si>
  <si>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</si>
  <si>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</si>
  <si>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</si>
  <si>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</si>
  <si>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</si>
  <si>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</si>
  <si>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</si>
  <si>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</si>
  <si>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</si>
  <si>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</si>
  <si>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</si>
  <si>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</si>
  <si>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</si>
  <si>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</si>
  <si>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</si>
  <si>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</si>
  <si>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</si>
  <si>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</si>
  <si>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</si>
  <si>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</si>
  <si>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</si>
  <si>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</si>
  <si>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</si>
  <si>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</si>
  <si>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</si>
  <si>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</si>
  <si>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</si>
  <si>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</si>
  <si>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</si>
  <si>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</si>
  <si>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</si>
  <si>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</si>
  <si>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</si>
  <si>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</si>
  <si>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</si>
  <si>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</si>
  <si>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</si>
  <si>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</si>
  <si>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</si>
  <si>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</si>
  <si>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</si>
  <si>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</si>
  <si>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</si>
  <si>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</si>
  <si>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</si>
  <si>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</si>
  <si>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</si>
  <si>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</si>
  <si>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</si>
  <si>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</si>
  <si>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</si>
  <si>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</si>
  <si>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</si>
  <si>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</si>
  <si>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</si>
  <si>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</si>
  <si>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</si>
  <si>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</si>
  <si>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</si>
  <si>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</si>
  <si>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</si>
  <si>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</si>
  <si>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</si>
  <si>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</si>
  <si>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</si>
  <si>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</si>
  <si>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</si>
  <si>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</si>
  <si>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</si>
  <si>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</si>
  <si>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</si>
  <si>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</si>
  <si>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</si>
  <si>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</si>
  <si>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</si>
  <si>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</si>
  <si>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</si>
  <si>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</si>
  <si>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</si>
  <si>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</si>
  <si>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</si>
  <si>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</si>
  <si>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</si>
  <si>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</si>
  <si>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</si>
  <si>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</si>
  <si>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</si>
  <si>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</si>
  <si>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</si>
  <si>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</si>
  <si>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</si>
  <si>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</si>
  <si>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</si>
  <si>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</si>
  <si>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</si>
  <si>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</si>
  <si>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</si>
  <si>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</si>
  <si>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</si>
  <si>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</si>
  <si>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</si>
  <si>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</si>
  <si>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</si>
  <si>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</si>
  <si>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</si>
  <si>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</si>
  <si>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</si>
  <si>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</si>
  <si>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</si>
  <si>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</si>
  <si>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</si>
  <si>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</si>
  <si>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</si>
  <si>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</si>
  <si>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</si>
  <si>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</si>
  <si>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</si>
  <si>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</si>
  <si>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</si>
  <si>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</si>
  <si>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</si>
  <si>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</si>
  <si>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</si>
  <si>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</si>
  <si>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</si>
  <si>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</si>
  <si>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</si>
  <si>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</si>
  <si>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</si>
  <si>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</si>
  <si>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</si>
  <si>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</si>
  <si>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</si>
  <si>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</si>
  <si>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</si>
  <si>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</si>
  <si>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</si>
  <si>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</si>
  <si>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</si>
  <si>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</si>
  <si>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</si>
  <si>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</si>
  <si>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</si>
  <si>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</si>
  <si>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</si>
  <si>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</si>
  <si>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</si>
  <si>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</si>
  <si>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</si>
  <si>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</si>
  <si>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</si>
  <si>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</si>
  <si>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</si>
  <si>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</si>
  <si>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</si>
  <si>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</si>
  <si>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</si>
  <si>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</si>
  <si>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</si>
  <si>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</si>
  <si>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</si>
  <si>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</si>
  <si>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</si>
  <si>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</si>
  <si>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</si>
  <si>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</si>
  <si>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</si>
  <si>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</si>
  <si>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</si>
  <si>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</si>
  <si>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</si>
  <si>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</si>
  <si>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</si>
  <si>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</si>
  <si>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</si>
  <si>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</si>
  <si>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</si>
  <si>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</si>
  <si>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</si>
  <si>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</si>
  <si>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</si>
  <si>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</si>
  <si>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</si>
  <si>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</si>
  <si>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</si>
  <si>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</si>
  <si>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</si>
  <si>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</si>
  <si>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</si>
  <si>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</si>
  <si>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</si>
  <si>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</si>
  <si>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</si>
  <si>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</si>
  <si>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</si>
  <si>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</si>
  <si>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</si>
  <si>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</si>
  <si>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</si>
  <si>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</si>
  <si>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</si>
  <si>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</si>
  <si>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</si>
  <si>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</si>
  <si>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</si>
  <si>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</si>
  <si>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</si>
  <si>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</si>
  <si>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</si>
  <si>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</si>
  <si>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</si>
  <si>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</si>
  <si>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</si>
  <si>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</si>
  <si>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</si>
  <si>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</si>
  <si>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</si>
  <si>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</si>
  <si>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</si>
  <si>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</si>
  <si>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</si>
  <si>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</si>
  <si>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</si>
  <si>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</si>
  <si>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</si>
  <si>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</si>
  <si>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</si>
  <si>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</si>
  <si>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</si>
  <si>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</si>
  <si>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</si>
  <si>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</si>
  <si>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</si>
  <si>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</si>
  <si>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</si>
  <si>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</si>
  <si>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</si>
  <si>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</si>
  <si>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</si>
  <si>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</si>
  <si>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</si>
  <si>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</si>
  <si>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</si>
  <si>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</si>
  <si>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</si>
  <si>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</si>
  <si>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</si>
  <si>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</si>
  <si>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</si>
  <si>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</si>
  <si>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</si>
  <si>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</si>
  <si>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</si>
  <si>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</si>
  <si>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</si>
  <si>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</si>
  <si>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</si>
  <si>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</si>
  <si>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</si>
  <si>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</si>
  <si>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</si>
  <si>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</si>
  <si>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</si>
  <si>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</si>
  <si>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</si>
  <si>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</si>
  <si>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</si>
  <si>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</si>
  <si>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</si>
  <si>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</si>
  <si>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</si>
  <si>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</si>
  <si>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</si>
  <si>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</si>
  <si>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</si>
  <si>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</si>
  <si>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</si>
  <si>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</si>
  <si>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</si>
  <si>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</si>
  <si>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</si>
  <si>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</si>
  <si>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</si>
  <si>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</si>
  <si>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</si>
  <si>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</si>
  <si>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</si>
  <si>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</si>
  <si>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</si>
  <si>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</si>
  <si>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</si>
  <si>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</si>
  <si>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</si>
  <si>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</si>
  <si>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</si>
  <si>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</si>
  <si>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</si>
  <si>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</si>
  <si>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</si>
  <si>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</si>
  <si>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</si>
  <si>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</si>
  <si>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</si>
  <si>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</si>
  <si>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</si>
  <si>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</si>
  <si>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</si>
  <si>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</si>
  <si>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</si>
  <si>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</si>
  <si>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</si>
  <si>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</si>
  <si>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</si>
  <si>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</si>
  <si>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</si>
  <si>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</si>
  <si>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</si>
  <si>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</si>
  <si>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</si>
  <si>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</si>
  <si>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</si>
  <si>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</si>
  <si>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</si>
  <si>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</si>
  <si>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</si>
  <si>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</si>
  <si>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</si>
  <si>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</si>
  <si>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</si>
  <si>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</si>
  <si>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</si>
  <si>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</si>
  <si>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</si>
  <si>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</si>
  <si>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</si>
  <si>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</si>
  <si>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</si>
  <si>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</si>
  <si>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</si>
  <si>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</si>
  <si>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</si>
  <si>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</si>
  <si>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</si>
  <si>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</si>
  <si>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</si>
  <si>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</si>
  <si>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</si>
  <si>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</si>
  <si>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</si>
  <si>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</si>
  <si>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</si>
  <si>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</si>
  <si>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</si>
  <si>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</si>
  <si>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</si>
  <si>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</si>
  <si>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</si>
  <si>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</si>
  <si>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</si>
  <si>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</si>
  <si>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</si>
  <si>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</si>
  <si>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</si>
  <si>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</si>
  <si>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</si>
  <si>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</si>
  <si>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</si>
  <si>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</si>
  <si>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</si>
  <si>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</si>
  <si>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</si>
  <si>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</si>
  <si>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</si>
  <si>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</si>
  <si>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</si>
  <si>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</si>
  <si>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</si>
  <si>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</si>
  <si>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</si>
  <si>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</si>
  <si>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</si>
  <si>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</si>
  <si>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</si>
  <si>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</si>
  <si>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</si>
  <si>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</si>
  <si>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</si>
  <si>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</si>
  <si>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</si>
  <si>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</si>
  <si>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</si>
  <si>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</si>
  <si>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</si>
  <si>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</si>
  <si>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</si>
  <si>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</si>
  <si>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</si>
  <si>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</si>
  <si>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</si>
  <si>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</si>
  <si>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</si>
  <si>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</si>
  <si>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</si>
  <si>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</si>
  <si>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</si>
  <si>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</si>
  <si>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</si>
  <si>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</si>
  <si>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</si>
  <si>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</si>
  <si>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</si>
  <si>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</si>
  <si>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</si>
  <si>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</si>
  <si>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</si>
  <si>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</si>
  <si>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</si>
  <si>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</si>
  <si>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</si>
  <si>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</si>
  <si>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</si>
  <si>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</si>
  <si>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</si>
  <si>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</si>
  <si>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</si>
  <si>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</si>
  <si>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</si>
  <si>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</si>
  <si>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</si>
  <si>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</si>
  <si>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</si>
  <si>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</si>
  <si>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</si>
  <si>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</si>
  <si>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</si>
  <si>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</si>
  <si>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</si>
  <si>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</si>
  <si>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</si>
  <si>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</si>
  <si>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</si>
  <si>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</si>
  <si>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</si>
  <si>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</si>
  <si>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</si>
  <si>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</si>
  <si>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</si>
  <si>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</si>
  <si>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</si>
  <si>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</si>
  <si>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</si>
  <si>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</si>
  <si>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</si>
  <si>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</si>
  <si>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</si>
  <si>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</si>
  <si>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</si>
  <si>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</si>
  <si>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</si>
  <si>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</si>
  <si>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</si>
  <si>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</si>
  <si>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</si>
  <si>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</si>
  <si>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</si>
  <si>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</si>
  <si>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</si>
  <si>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</si>
  <si>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</si>
  <si>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</si>
  <si>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</si>
  <si>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</si>
  <si>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</si>
  <si>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</si>
  <si>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</si>
  <si>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</si>
  <si>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</si>
  <si>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</si>
  <si>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</si>
  <si>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</si>
  <si>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</si>
  <si>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</si>
  <si>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</si>
  <si>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</si>
  <si>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</si>
  <si>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</si>
  <si>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</si>
  <si>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</si>
  <si>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</si>
  <si>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</si>
  <si>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</si>
  <si>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</si>
  <si>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</si>
  <si>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</si>
  <si>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</si>
  <si>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</si>
  <si>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</si>
  <si>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</si>
  <si>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</si>
  <si>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</si>
  <si>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</si>
  <si>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</si>
  <si>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</si>
  <si>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</si>
  <si>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</si>
  <si>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</si>
  <si>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</si>
  <si>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</si>
  <si>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</si>
  <si>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</si>
  <si>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</si>
  <si>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</si>
  <si>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</si>
  <si>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</si>
  <si>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</si>
  <si>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</si>
  <si>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</si>
  <si>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</si>
  <si>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</si>
  <si>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</si>
  <si>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</si>
  <si>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</si>
  <si>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</si>
  <si>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</si>
  <si>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</si>
  <si>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</si>
  <si>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</si>
  <si>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</si>
  <si>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</si>
  <si>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</si>
  <si>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</si>
  <si>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</si>
  <si>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</si>
  <si>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</si>
  <si>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</si>
  <si>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</si>
  <si>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</si>
  <si>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</si>
  <si>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</si>
  <si>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</si>
  <si>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</si>
  <si>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</si>
  <si>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</si>
  <si>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</si>
  <si>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</si>
  <si>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</si>
  <si>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</si>
  <si>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</si>
  <si>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</si>
  <si>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</si>
  <si>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</si>
  <si>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</si>
  <si>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</si>
  <si>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</si>
  <si>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</si>
  <si>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</si>
  <si>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</si>
  <si>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</si>
  <si>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</si>
  <si>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</si>
  <si>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</si>
  <si>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</si>
  <si>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</si>
  <si>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</si>
  <si>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</si>
  <si>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</si>
  <si>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</si>
  <si>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</si>
  <si>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</si>
  <si>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</si>
  <si>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</si>
  <si>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</si>
  <si>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</si>
  <si>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</si>
  <si>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</si>
  <si>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</si>
  <si>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</si>
  <si>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</si>
  <si>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</si>
  <si>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</si>
  <si>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</si>
  <si>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</si>
  <si>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</si>
  <si>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</si>
  <si>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</si>
  <si>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</si>
  <si>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</si>
  <si>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</si>
  <si>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</si>
  <si>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</si>
  <si>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</si>
  <si>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</si>
  <si>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</si>
  <si>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</si>
  <si>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</si>
  <si>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</si>
  <si>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</si>
  <si>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</si>
  <si>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</si>
  <si>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</si>
  <si>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</si>
  <si>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</si>
  <si>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</si>
  <si>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</si>
  <si>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</si>
  <si>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</si>
  <si>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</si>
  <si>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</si>
  <si>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</si>
  <si>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</si>
  <si>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</si>
  <si>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</si>
  <si>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</si>
  <si>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</si>
  <si>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</si>
  <si>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</si>
  <si>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</si>
  <si>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</si>
  <si>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</si>
  <si>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</si>
  <si>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</si>
  <si>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</si>
  <si>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</si>
  <si>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</si>
  <si>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</si>
  <si>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</si>
  <si>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</si>
  <si>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</si>
  <si>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</si>
  <si>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</si>
  <si>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</si>
  <si>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</si>
  <si>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</si>
  <si>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</si>
  <si>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</si>
  <si>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</si>
  <si>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</si>
  <si>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</si>
  <si>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</si>
  <si>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</si>
  <si>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</si>
  <si>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</si>
  <si>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</si>
  <si>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</si>
  <si>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</si>
  <si>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</si>
  <si>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</si>
  <si>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</si>
  <si>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</si>
  <si>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</si>
  <si>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</si>
  <si>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</si>
  <si>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</si>
  <si>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</si>
  <si>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</si>
  <si>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</si>
  <si>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</si>
  <si>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</si>
  <si>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</si>
  <si>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</si>
  <si>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</si>
  <si>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</si>
  <si>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</si>
  <si>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</si>
  <si>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</si>
  <si>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</si>
  <si>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</si>
  <si>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</si>
  <si>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</si>
  <si>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</si>
  <si>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</si>
  <si>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</si>
  <si>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</si>
  <si>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</si>
  <si>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</si>
  <si>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</si>
  <si>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</si>
  <si>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</si>
  <si>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</si>
  <si>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</si>
  <si>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</si>
  <si>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</si>
  <si>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</si>
  <si>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</si>
  <si>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</si>
  <si>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</si>
  <si>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</si>
  <si>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</si>
  <si>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</si>
  <si>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</si>
  <si>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</si>
  <si>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</si>
  <si>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</si>
  <si>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</si>
  <si>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</si>
  <si>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</si>
  <si>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</si>
  <si>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</si>
  <si>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</si>
  <si>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</si>
  <si>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</si>
  <si>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</si>
  <si>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</si>
  <si>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</si>
  <si>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</si>
  <si>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</si>
  <si>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</si>
  <si>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</si>
  <si>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</si>
  <si>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</si>
  <si>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</si>
  <si>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</si>
  <si>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</si>
  <si>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</si>
  <si>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</si>
  <si>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</si>
  <si>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</si>
  <si>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</si>
  <si>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</si>
  <si>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</si>
  <si>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</si>
  <si>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</si>
  <si>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</si>
  <si>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</si>
  <si>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</si>
  <si>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</si>
  <si>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</si>
  <si>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</si>
  <si>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</si>
  <si>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</si>
  <si>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</si>
  <si>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</si>
  <si>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</si>
  <si>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</si>
  <si>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</si>
  <si>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</si>
  <si>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</si>
  <si>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</si>
  <si>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</si>
  <si>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</si>
  <si>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</si>
  <si>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</si>
  <si>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</si>
  <si>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</si>
  <si>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</si>
  <si>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</si>
  <si>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</si>
  <si>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</si>
  <si>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</si>
  <si>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</si>
  <si>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</si>
  <si>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</si>
  <si>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</si>
  <si>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</si>
  <si>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</si>
  <si>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</si>
  <si>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</si>
  <si>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</si>
  <si>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</si>
  <si>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</si>
  <si>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</si>
  <si>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</si>
  <si>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</si>
  <si>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</si>
  <si>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</si>
  <si>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</si>
  <si>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</si>
  <si>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</si>
  <si>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</si>
  <si>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</si>
  <si>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</si>
  <si>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</si>
  <si>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</si>
  <si>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</si>
  <si>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</si>
  <si>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</si>
  <si>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</si>
  <si>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</si>
  <si>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</si>
  <si>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</si>
  <si>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</si>
  <si>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</si>
  <si>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</si>
  <si>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</si>
  <si>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</si>
  <si>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</si>
  <si>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</si>
  <si>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</si>
  <si>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</si>
  <si>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</si>
  <si>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</si>
  <si>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</si>
  <si>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</si>
  <si>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</si>
  <si>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</si>
  <si>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</si>
  <si>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</si>
  <si>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</si>
  <si>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</si>
  <si>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</si>
  <si>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</si>
  <si>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</si>
  <si>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</si>
  <si>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</si>
  <si>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</si>
  <si>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</si>
  <si>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</si>
  <si>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</si>
  <si>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</si>
  <si>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</si>
  <si>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</si>
  <si>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</si>
  <si>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</si>
  <si>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</si>
  <si>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</si>
  <si>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</si>
  <si>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</si>
  <si>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</si>
  <si>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</si>
  <si>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</si>
  <si>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</si>
  <si>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</si>
  <si>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</si>
  <si>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</si>
  <si>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</si>
  <si>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</si>
  <si>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</si>
  <si>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</si>
  <si>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</si>
  <si>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</si>
  <si>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</si>
  <si>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</si>
  <si>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</si>
  <si>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</si>
  <si>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</si>
  <si>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</si>
  <si>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</si>
  <si>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</si>
  <si>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</si>
  <si>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</si>
  <si>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</si>
  <si>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</si>
  <si>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</si>
  <si>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</si>
  <si>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</si>
  <si>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</si>
  <si>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</si>
  <si>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</si>
  <si>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</si>
  <si>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</si>
  <si>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</si>
  <si>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</si>
  <si>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</si>
  <si>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</si>
  <si>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</si>
  <si>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</si>
  <si>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</si>
  <si>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</si>
  <si>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</si>
  <si>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</si>
  <si>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</si>
  <si>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</si>
  <si>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</si>
  <si>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</si>
  <si>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</si>
  <si>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</si>
  <si>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</si>
  <si>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</si>
  <si>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</si>
  <si>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</si>
  <si>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</si>
  <si>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</si>
  <si>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</si>
  <si>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</si>
  <si>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</si>
  <si>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</si>
  <si>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</si>
  <si>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</si>
  <si>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</si>
  <si>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</si>
  <si>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</si>
  <si>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</si>
  <si>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</si>
  <si>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</si>
  <si>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</si>
  <si>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</si>
  <si>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</si>
  <si>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</si>
  <si>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</si>
  <si>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</si>
  <si>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</si>
  <si>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</si>
  <si>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</si>
  <si>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</si>
  <si>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</si>
  <si>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</si>
  <si>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</si>
  <si>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</si>
  <si>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</si>
  <si>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</si>
  <si>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</si>
  <si>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</si>
  <si>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</si>
  <si>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</si>
  <si>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</si>
  <si>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</si>
  <si>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</si>
  <si>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</si>
  <si>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</si>
  <si>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</si>
  <si>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</si>
  <si>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</si>
  <si>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</si>
  <si>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</si>
  <si>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</si>
  <si>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</si>
  <si>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</si>
  <si>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</si>
  <si>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</si>
  <si>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</si>
  <si>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</si>
  <si>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</si>
  <si>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</si>
  <si>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</si>
  <si>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</si>
  <si>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</si>
  <si>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</si>
  <si>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</si>
  <si>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</si>
  <si>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</si>
  <si>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</si>
  <si>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</si>
  <si>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</si>
  <si>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</si>
  <si>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</si>
  <si>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</si>
  <si>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</si>
  <si>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</si>
  <si>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</si>
  <si>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</si>
  <si>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</si>
  <si>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</si>
  <si>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</si>
  <si>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</si>
  <si>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</si>
  <si>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</si>
  <si>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</si>
  <si>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</si>
  <si>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</si>
  <si>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</si>
  <si>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</si>
  <si>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</si>
  <si>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</si>
  <si>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</si>
  <si>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</si>
  <si>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</si>
  <si>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</si>
  <si>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</si>
  <si>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</si>
  <si>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</si>
  <si>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</si>
  <si>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</si>
  <si>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</si>
  <si>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</si>
  <si>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</si>
  <si>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</si>
  <si>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</si>
  <si>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</si>
  <si>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</si>
  <si>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</si>
  <si>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</si>
  <si>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</si>
  <si>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</si>
  <si>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</si>
  <si>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</si>
  <si>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</si>
  <si>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</si>
  <si>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</si>
  <si>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</si>
  <si>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</si>
  <si>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</si>
  <si>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</si>
  <si>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</si>
  <si>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</si>
  <si>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</si>
  <si>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</si>
  <si>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</si>
  <si>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</si>
  <si>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</si>
  <si>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</si>
  <si>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</si>
  <si>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</si>
  <si>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</si>
  <si>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</si>
  <si>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</si>
  <si>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</si>
  <si>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</si>
  <si>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</si>
  <si>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</si>
  <si>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</si>
  <si>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</si>
  <si>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</si>
  <si>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</si>
  <si>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</si>
  <si>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</si>
  <si>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</si>
  <si>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</si>
  <si>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</si>
  <si>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</si>
  <si>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</si>
  <si>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</si>
  <si>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</si>
  <si>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</si>
  <si>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</si>
  <si>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</si>
  <si>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</si>
  <si>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</si>
  <si>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</si>
  <si>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</si>
  <si>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</si>
  <si>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</si>
  <si>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</si>
  <si>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</si>
  <si>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</si>
  <si>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</si>
  <si>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</si>
  <si>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</si>
  <si>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</si>
  <si>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</si>
  <si>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</si>
  <si>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</si>
  <si>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</si>
  <si>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</si>
  <si>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</si>
  <si>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</si>
  <si>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</si>
  <si>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</si>
  <si>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</si>
  <si>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</si>
  <si>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</si>
  <si>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</si>
  <si>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</si>
  <si>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</si>
  <si>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</si>
  <si>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</si>
  <si>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</si>
  <si>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</si>
  <si>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</si>
  <si>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</si>
  <si>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</si>
  <si>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</si>
  <si>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</si>
  <si>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</si>
  <si>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</si>
  <si>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</si>
  <si>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</si>
  <si>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</si>
  <si>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</si>
  <si>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</si>
  <si>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</si>
  <si>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</si>
  <si>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</si>
  <si>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</si>
  <si>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</si>
  <si>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</si>
  <si>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</si>
  <si>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</si>
  <si>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</si>
  <si>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</si>
  <si>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</si>
  <si>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</si>
  <si>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</si>
  <si>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</si>
  <si>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</si>
  <si>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</si>
  <si>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</si>
  <si>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</si>
  <si>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</si>
  <si>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</si>
  <si>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</si>
  <si>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</si>
  <si>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</si>
  <si>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</si>
  <si>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</si>
  <si>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</si>
  <si>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</si>
  <si>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</si>
  <si>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</si>
  <si>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</si>
  <si>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</si>
  <si>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</si>
  <si>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</si>
  <si>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</si>
  <si>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</si>
  <si>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</si>
  <si>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</si>
  <si>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</si>
  <si>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</si>
  <si>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</si>
  <si>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</si>
  <si>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</si>
  <si>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</si>
  <si>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</si>
  <si>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</si>
  <si>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</si>
  <si>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</si>
  <si>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</si>
  <si>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</si>
  <si>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</si>
  <si>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</si>
  <si>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</si>
  <si>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</si>
  <si>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</si>
  <si>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</si>
  <si>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</si>
  <si>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</si>
  <si>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</si>
  <si>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</si>
  <si>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</si>
  <si>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</si>
  <si>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</si>
  <si>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</si>
  <si>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</si>
  <si>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</si>
  <si>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</si>
  <si>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</si>
  <si>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</si>
  <si>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</si>
  <si>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</si>
  <si>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</si>
  <si>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</si>
  <si>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</si>
  <si>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</si>
  <si>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</si>
  <si>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</si>
  <si>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</si>
  <si>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</si>
  <si>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</si>
  <si>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</si>
  <si>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</si>
  <si>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</si>
  <si>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</si>
  <si>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</si>
  <si>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</si>
  <si>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</si>
  <si>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</si>
  <si>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</si>
  <si>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</si>
  <si>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</si>
  <si>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</si>
  <si>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</si>
  <si>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</si>
  <si>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</si>
  <si>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</si>
  <si>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</si>
  <si>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</si>
  <si>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</si>
  <si>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</si>
  <si>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</si>
  <si>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</si>
  <si>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</si>
  <si>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</si>
  <si>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</si>
  <si>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</si>
  <si>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</si>
  <si>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</si>
  <si>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</si>
  <si>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</si>
  <si>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</si>
  <si>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</si>
  <si>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</si>
  <si>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</si>
  <si>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</si>
  <si>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</si>
  <si>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</si>
  <si>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</si>
  <si>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</si>
  <si>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</si>
  <si>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</si>
  <si>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</si>
  <si>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</si>
  <si>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</si>
  <si>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</si>
  <si>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</si>
  <si>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</si>
  <si>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</si>
  <si>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</si>
  <si>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</si>
  <si>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</si>
  <si>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</si>
  <si>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</si>
  <si>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</si>
  <si>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</si>
  <si>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</si>
  <si>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</si>
  <si>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</si>
  <si>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</si>
  <si>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</si>
  <si>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</si>
  <si>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</si>
  <si>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</si>
  <si>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</si>
  <si>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</si>
  <si>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</si>
  <si>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</si>
  <si>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</si>
  <si>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</si>
  <si>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</si>
  <si>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</si>
  <si>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</si>
  <si>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</si>
  <si>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</si>
  <si>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</si>
  <si>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</si>
  <si>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</si>
  <si>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</si>
  <si>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</si>
  <si>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</si>
  <si>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</si>
  <si>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</si>
  <si>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</si>
  <si>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</si>
  <si>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</si>
  <si>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</si>
  <si>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</si>
  <si>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</si>
  <si>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</si>
  <si>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</si>
  <si>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</si>
  <si>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</si>
  <si>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</si>
  <si>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</si>
  <si>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</si>
  <si>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</si>
  <si>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</si>
  <si>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</si>
  <si>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</si>
  <si>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</si>
  <si>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</si>
  <si>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</si>
  <si>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</si>
  <si>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</si>
  <si>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</si>
  <si>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</si>
  <si>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</si>
  <si>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</si>
  <si>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</si>
  <si>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</si>
  <si>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</si>
  <si>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</si>
  <si>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</si>
  <si>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</si>
  <si>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</si>
  <si>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</si>
  <si>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</si>
  <si>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</si>
  <si>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</si>
  <si>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</si>
  <si>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</si>
  <si>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</si>
  <si>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</si>
  <si>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</si>
  <si>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</si>
  <si>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</si>
  <si>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</si>
  <si>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</si>
  <si>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</si>
  <si>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</si>
  <si>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</si>
  <si>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</si>
  <si>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</si>
  <si>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</si>
  <si>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</si>
  <si>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</si>
  <si>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</si>
  <si>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</si>
  <si>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</si>
  <si>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</si>
  <si>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</si>
  <si>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2021-5-10000000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</si>
  <si>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</si>
  <si>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</si>
  <si>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</si>
  <si>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</si>
  <si>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</si>
  <si>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</si>
  <si>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</si>
  <si>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</si>
  <si>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</si>
  <si>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</si>
  <si>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</si>
  <si>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</si>
  <si>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</si>
  <si>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</si>
  <si>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</si>
  <si>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05007482020</t>
  </si>
  <si>
    <t>05007452020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</si>
</sst>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6" zoomScale="115" zoomScaleNormal="115" zoomScaleSheetLayoutView="40" zoomScalePageLayoutView="40" workbookViewId="0">
      <selection activeCell="D117" sqref="D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2718</v>
      </c>
      <c r="D15" s="35"/>
      <c r="E15" s="35"/>
      <c r="F15" s="5"/>
      <c r="G15" s="32" t="s">
        <v>1168</v>
      </c>
      <c r="H15" s="103" t="s">
        <v>36</v>
      </c>
      <c r="I15" s="32" t="s">
        <v>2624</v>
      </c>
      <c r="J15" s="108" t="s">
        <v>2626</v>
      </c>
      <c r="L15" s="219" t="s">
        <v>8</v>
      </c>
      <c r="M15" s="219"/>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238"/>
      <c r="I20" s="142" t="s">
        <v>36</v>
      </c>
      <c r="J20" s="143" t="s">
        <v>56</v>
      </c>
      <c r="K20" s="144">
        <v>3545925390</v>
      </c>
      <c r="L20" s="145">
        <v>44194</v>
      </c>
      <c r="M20" s="145">
        <v>44515</v>
      </c>
      <c r="N20" s="128">
        <f>+(M20-L20)/30</f>
        <v>10.7</v>
      </c>
      <c r="O20" s="131"/>
      <c r="U20" s="127"/>
      <c r="V20" s="105">
        <f ca="1">NOW()</f>
        <v>44193.961885416669</v>
      </c>
      <c r="W20" s="105">
        <f ca="1">NOW()</f>
        <v>44193.961885416669</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233" t="str">
        <f>VLOOKUP(B20,EAS!A2:B1439,2,0)</f>
        <v>COMITE PRIVADO DE ASISTENCIA A LA NIÑEZ PAN</v>
      </c>
      <c r="C38" s="233"/>
      <c r="D38" s="233"/>
      <c r="E38" s="233"/>
      <c r="F38" s="233"/>
      <c r="G38" s="5"/>
      <c r="H38" s="125"/>
      <c r="I38" s="242" t="s">
        <v>7</v>
      </c>
      <c r="J38" s="242"/>
      <c r="K38" s="242"/>
      <c r="L38" s="242"/>
      <c r="M38" s="242"/>
      <c r="N38" s="242"/>
      <c r="O38" s="126"/>
    </row>
    <row r="39" spans="1:16" ht="42.95" customHeight="1" thickBot="1" x14ac:dyDescent="0.3">
      <c r="A39" s="10"/>
      <c r="B39" s="11"/>
      <c r="C39" s="11"/>
      <c r="D39" s="11"/>
      <c r="E39" s="11"/>
      <c r="F39" s="11"/>
      <c r="G39" s="11"/>
      <c r="H39" s="10"/>
      <c r="I39" s="228" t="s">
        <v>2719</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2720</v>
      </c>
      <c r="E63" s="138">
        <v>31413</v>
      </c>
      <c r="F63" s="138">
        <v>31564</v>
      </c>
      <c r="G63" s="153">
        <f t="shared" si="3"/>
        <v>5.0333333333333332</v>
      </c>
      <c r="H63" s="115" t="s">
        <v>2728</v>
      </c>
      <c r="I63" s="114" t="s">
        <v>36</v>
      </c>
      <c r="J63" s="171"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2721</v>
      </c>
      <c r="E64" s="138">
        <v>32905</v>
      </c>
      <c r="F64" s="138">
        <v>33270</v>
      </c>
      <c r="G64" s="153">
        <f t="shared" si="3"/>
        <v>12.166666666666666</v>
      </c>
      <c r="H64" s="115" t="s">
        <v>2729</v>
      </c>
      <c r="I64" s="114" t="s">
        <v>36</v>
      </c>
      <c r="J64" s="171"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2722</v>
      </c>
      <c r="E65" s="138">
        <v>33280</v>
      </c>
      <c r="F65" s="138">
        <v>33592</v>
      </c>
      <c r="G65" s="153">
        <f t="shared" si="3"/>
        <v>10.4</v>
      </c>
      <c r="H65" s="115" t="s">
        <v>2728</v>
      </c>
      <c r="I65" s="114" t="s">
        <v>36</v>
      </c>
      <c r="J65" s="171"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2723</v>
      </c>
      <c r="E66" s="138">
        <v>33604</v>
      </c>
      <c r="F66" s="138">
        <v>33968</v>
      </c>
      <c r="G66" s="153">
        <f t="shared" si="3"/>
        <v>12.133333333333333</v>
      </c>
      <c r="H66" s="115" t="s">
        <v>2730</v>
      </c>
      <c r="I66" s="114" t="s">
        <v>36</v>
      </c>
      <c r="J66" s="171"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2724</v>
      </c>
      <c r="E67" s="138">
        <v>33970</v>
      </c>
      <c r="F67" s="138">
        <v>34333</v>
      </c>
      <c r="G67" s="153">
        <f t="shared" si="3"/>
        <v>12.1</v>
      </c>
      <c r="H67" s="115" t="s">
        <v>2729</v>
      </c>
      <c r="I67" s="114" t="s">
        <v>36</v>
      </c>
      <c r="J67" s="171"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2725</v>
      </c>
      <c r="E68" s="138">
        <v>34337</v>
      </c>
      <c r="F68" s="138">
        <v>34698</v>
      </c>
      <c r="G68" s="153">
        <f t="shared" si="3"/>
        <v>12.033333333333333</v>
      </c>
      <c r="H68" s="115" t="s">
        <v>2731</v>
      </c>
      <c r="I68" s="114" t="s">
        <v>36</v>
      </c>
      <c r="J68" s="171"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2726</v>
      </c>
      <c r="E69" s="138">
        <v>34731</v>
      </c>
      <c r="F69" s="138">
        <v>35064</v>
      </c>
      <c r="G69" s="153">
        <f t="shared" si="3"/>
        <v>11.1</v>
      </c>
      <c r="H69" s="115" t="s">
        <v>2731</v>
      </c>
      <c r="I69" s="114" t="s">
        <v>36</v>
      </c>
      <c r="J69" s="171"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2727</v>
      </c>
      <c r="E70" s="138">
        <v>35096</v>
      </c>
      <c r="F70" s="138">
        <v>35411</v>
      </c>
      <c r="G70" s="153">
        <f t="shared" si="3"/>
        <v>10.5</v>
      </c>
      <c r="H70" s="115" t="s">
        <v>2732</v>
      </c>
      <c r="I70" s="114" t="s">
        <v>36</v>
      </c>
      <c r="J70" s="171"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70">
        <v>43877</v>
      </c>
      <c r="F114" s="170">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2734</v>
      </c>
      <c r="E115" s="170">
        <v>44166</v>
      </c>
      <c r="F115" s="170">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2735</v>
      </c>
      <c r="E116" s="170">
        <v>44166</v>
      </c>
      <c r="F116" s="170">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02"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0.02</v>
      </c>
      <c r="G179" s="158">
        <f>IF(F179&gt;0,SUM(E179+F179),"")</f>
        <v>0.04</v>
      </c>
      <c r="H179" s="5"/>
      <c r="I179" s="186" t="s">
        <v>2671</v>
      </c>
      <c r="J179" s="186"/>
      <c r="K179" s="186"/>
      <c r="L179" s="186"/>
      <c r="M179" s="165">
        <v>0.03</v>
      </c>
      <c r="O179" s="8"/>
      <c r="Q179" s="19"/>
      <c r="R179" s="152">
        <f>IF(M179&gt;0,SUM(L179+M179),"")</f>
        <v>0.03</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141837015.59999999</v>
      </c>
      <c r="F185" s="92"/>
      <c r="G185" s="93"/>
      <c r="H185" s="88"/>
      <c r="I185" s="90" t="s">
        <v>2627</v>
      </c>
      <c r="J185" s="159">
        <f>+SUM(M179:M183)</f>
        <v>0.03</v>
      </c>
      <c r="K185" s="231" t="s">
        <v>2628</v>
      </c>
      <c r="L185" s="231"/>
      <c r="M185" s="94">
        <f>+J185*(SUM(K20:K35))</f>
        <v>106377761.7</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www.w3.org/XML/1998/namespace"/>
    <ds:schemaRef ds:uri="http://schemas.microsoft.com/office/2006/documentManagement/types"/>
    <ds:schemaRef ds:uri="http://schemas.microsoft.com/office/infopath/2007/PartnerControls"/>
    <ds:schemaRef ds:uri="4fb10211-09fb-4e80-9f0b-184718d5d98c"/>
    <ds:schemaRef ds:uri="http://schemas.openxmlformats.org/package/2006/metadata/core-properties"/>
    <ds:schemaRef ds:uri="a65d333d-5b59-4810-bc94-b80d9325abbc"/>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2020-12-29T04:05:43Z</cp:lastPrinted>
  <dcterms:created xsi:type="dcterms:W3CDTF">2020-10-14T21:57:42Z</dcterms:created>
  <dcterms:modified xsi:type="dcterms:W3CDTF">2020-12-29T04:05:57Z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