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RCHIVOS DIRRECION\Desktop\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<sst xmlns="http://schemas.openxmlformats.org/spreadsheetml/2006/main" count="3135" uniqueCount="2704">
  <si>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</si>
  <si>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</si>
  <si>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</si>
  <si>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</si>
  <si>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</si>
  <si>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</si>
  <si>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</si>
  <si>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</si>
  <si>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</si>
  <si>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</si>
  <si>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</si>
  <si>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</si>
  <si>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</si>
  <si>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</si>
  <si>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</si>
  <si>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</si>
  <si>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</si>
  <si>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</si>
  <si>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</si>
  <si>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</si>
  <si>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</si>
  <si>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</si>
  <si>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</si>
  <si>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</si>
  <si>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</si>
  <si>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</si>
  <si>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</si>
  <si>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</si>
  <si>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</si>
  <si>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</si>
  <si>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</si>
  <si>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</si>
  <si>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</si>
  <si>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</si>
  <si>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</si>
  <si>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</si>
  <si>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</si>
  <si>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</si>
  <si>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</si>
  <si>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</si>
  <si>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</si>
  <si>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</si>
  <si>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</si>
  <si>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</si>
  <si>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</si>
  <si>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</si>
  <si>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</si>
  <si>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</si>
  <si>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</si>
  <si>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</si>
  <si>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</si>
  <si>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</si>
  <si>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</si>
  <si>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</si>
  <si>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</si>
  <si>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</si>
  <si>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</si>
  <si>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</si>
  <si>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</si>
  <si>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</si>
  <si>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</si>
  <si>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</si>
  <si>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</si>
  <si>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</si>
  <si>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</si>
  <si>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</si>
  <si>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</si>
  <si>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</si>
  <si>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</si>
  <si>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</si>
  <si>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</si>
  <si>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</si>
  <si>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</si>
  <si>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</si>
  <si>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</si>
  <si>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</si>
  <si>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</si>
  <si>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</si>
  <si>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</si>
  <si>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</si>
  <si>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</si>
  <si>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</si>
  <si>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</si>
  <si>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</si>
  <si>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</si>
  <si>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</si>
  <si>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</si>
  <si>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</si>
  <si>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</si>
  <si>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</si>
  <si>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</si>
  <si>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</si>
  <si>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</si>
  <si>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</si>
  <si>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</si>
  <si>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</si>
  <si>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</si>
  <si>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</si>
  <si>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</si>
  <si>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</si>
  <si>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</si>
  <si>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</si>
  <si>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</si>
  <si>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</si>
  <si>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</si>
  <si>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</si>
  <si>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</si>
  <si>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</si>
  <si>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</si>
  <si>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</si>
  <si>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</si>
  <si>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</si>
  <si>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</si>
  <si>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</si>
  <si>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</si>
  <si>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</si>
  <si>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</si>
  <si>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</si>
  <si>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</si>
  <si>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</si>
  <si>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</si>
  <si>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</si>
  <si>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</si>
  <si>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</si>
  <si>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</si>
  <si>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</si>
  <si>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</si>
  <si>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</si>
  <si>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</si>
  <si>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</si>
  <si>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</si>
  <si>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</si>
  <si>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</si>
  <si>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</si>
  <si>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</si>
  <si>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</si>
  <si>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</si>
  <si>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</si>
  <si>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</si>
  <si>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</si>
  <si>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</si>
  <si>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</si>
  <si>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</si>
  <si>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</si>
  <si>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</si>
  <si>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</si>
  <si>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</si>
  <si>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</si>
  <si>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</si>
  <si>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</si>
  <si>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</si>
  <si>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</si>
  <si>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</si>
  <si>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</si>
  <si>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</si>
  <si>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</si>
  <si>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</si>
  <si>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</si>
  <si>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</si>
  <si>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</si>
  <si>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</si>
  <si>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</si>
  <si>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</si>
  <si>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</si>
  <si>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</si>
  <si>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</si>
  <si>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</si>
  <si>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</si>
  <si>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</si>
  <si>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</si>
  <si>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</si>
  <si>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</si>
  <si>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</si>
  <si>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</si>
  <si>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</si>
  <si>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</si>
  <si>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</si>
  <si>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</si>
  <si>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</si>
  <si>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</si>
  <si>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</si>
  <si>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</si>
  <si>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</si>
  <si>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</si>
  <si>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</si>
  <si>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</si>
  <si>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</si>
  <si>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</si>
  <si>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</si>
  <si>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</si>
  <si>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</si>
  <si>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</si>
  <si>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</si>
  <si>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</si>
  <si>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</si>
  <si>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</si>
  <si>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</si>
  <si>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</si>
  <si>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</si>
  <si>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</si>
  <si>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</si>
  <si>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</si>
  <si>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</si>
  <si>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</si>
  <si>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</si>
  <si>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</si>
  <si>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</si>
  <si>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</si>
  <si>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</si>
  <si>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</si>
  <si>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</si>
  <si>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</si>
  <si>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</si>
  <si>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</si>
  <si>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</si>
  <si>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</si>
  <si>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</si>
  <si>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</si>
  <si>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</si>
  <si>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</si>
  <si>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</si>
  <si>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</si>
  <si>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</si>
  <si>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</si>
  <si>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</si>
  <si>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</si>
  <si>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</si>
  <si>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</si>
  <si>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</si>
  <si>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</si>
  <si>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</si>
  <si>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</si>
  <si>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</si>
  <si>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</si>
  <si>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</si>
  <si>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</si>
  <si>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</si>
  <si>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</si>
  <si>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</si>
  <si>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</si>
  <si>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</si>
  <si>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</si>
  <si>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</si>
  <si>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</si>
  <si>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</si>
  <si>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</si>
  <si>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</si>
  <si>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</si>
  <si>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</si>
  <si>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</si>
  <si>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</si>
  <si>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</si>
  <si>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</si>
  <si>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</si>
  <si>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</si>
  <si>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</si>
  <si>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</si>
  <si>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</si>
  <si>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</si>
  <si>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</si>
  <si>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</si>
  <si>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</si>
  <si>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</si>
  <si>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</si>
  <si>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</si>
  <si>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</si>
  <si>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</si>
  <si>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</si>
  <si>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</si>
  <si>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</si>
  <si>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</si>
  <si>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</si>
  <si>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</si>
  <si>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</si>
  <si>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</si>
  <si>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</si>
  <si>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</si>
  <si>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</si>
  <si>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</si>
  <si>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</si>
  <si>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</si>
  <si>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</si>
  <si>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</si>
  <si>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</si>
  <si>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</si>
  <si>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</si>
  <si>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</si>
  <si>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</si>
  <si>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</si>
  <si>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</si>
  <si>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</si>
  <si>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</si>
  <si>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</si>
  <si>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</si>
  <si>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</si>
  <si>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</si>
  <si>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</si>
  <si>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</si>
  <si>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</si>
  <si>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</si>
  <si>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</si>
  <si>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</si>
  <si>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</si>
  <si>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</si>
  <si>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</si>
  <si>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</si>
  <si>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</si>
  <si>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</si>
  <si>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</si>
  <si>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</si>
  <si>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</si>
  <si>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</si>
  <si>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</si>
  <si>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</si>
  <si>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</si>
  <si>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</si>
  <si>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</si>
  <si>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</si>
  <si>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</si>
  <si>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</si>
  <si>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</si>
  <si>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</si>
  <si>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</si>
  <si>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</si>
  <si>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</si>
  <si>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</si>
  <si>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</si>
  <si>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</si>
  <si>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</si>
  <si>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</si>
  <si>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</si>
  <si>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</si>
  <si>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</si>
  <si>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</si>
  <si>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</si>
  <si>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</si>
  <si>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</si>
  <si>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</si>
  <si>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</si>
  <si>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</si>
  <si>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</si>
  <si>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</si>
  <si>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</si>
  <si>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</si>
  <si>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</si>
  <si>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</si>
  <si>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</si>
  <si>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</si>
  <si>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</si>
  <si>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</si>
  <si>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</si>
  <si>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</si>
  <si>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</si>
  <si>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</si>
  <si>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</si>
  <si>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</si>
  <si>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</si>
  <si>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</si>
  <si>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</si>
  <si>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</si>
  <si>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</si>
  <si>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</si>
  <si>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</si>
  <si>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</si>
  <si>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</si>
  <si>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</si>
  <si>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</si>
  <si>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</si>
  <si>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</si>
  <si>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</si>
  <si>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</si>
  <si>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</si>
  <si>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</si>
  <si>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</si>
  <si>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</si>
  <si>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</si>
  <si>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</si>
  <si>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</si>
  <si>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</si>
  <si>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</si>
  <si>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</si>
  <si>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</si>
  <si>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</si>
  <si>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</si>
  <si>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</si>
  <si>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</si>
  <si>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</si>
  <si>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</si>
  <si>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</si>
  <si>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</si>
  <si>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</si>
  <si>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</si>
  <si>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</si>
  <si>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</si>
  <si>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</si>
  <si>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</si>
  <si>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</si>
  <si>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</si>
  <si>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</si>
  <si>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</si>
  <si>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</si>
  <si>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</si>
  <si>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</si>
  <si>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</si>
  <si>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</si>
  <si>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</si>
  <si>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</si>
  <si>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</si>
  <si>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</si>
  <si>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</si>
  <si>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</si>
  <si>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</si>
  <si>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</si>
  <si>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</si>
  <si>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</si>
  <si>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</si>
  <si>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</si>
  <si>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</si>
  <si>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</si>
  <si>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</si>
  <si>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</si>
  <si>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</si>
  <si>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</si>
  <si>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</si>
  <si>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</si>
  <si>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</si>
  <si>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</si>
  <si>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</si>
  <si>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</si>
  <si>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</si>
  <si>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</si>
  <si>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</si>
  <si>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</si>
  <si>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</si>
  <si>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</si>
  <si>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</si>
  <si>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</si>
  <si>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</si>
  <si>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</si>
  <si>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</si>
  <si>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</si>
  <si>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</si>
  <si>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</si>
  <si>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</si>
  <si>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</si>
  <si>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</si>
  <si>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</si>
  <si>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</si>
  <si>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</si>
  <si>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</si>
  <si>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</si>
  <si>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</si>
  <si>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</si>
  <si>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</si>
  <si>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</si>
  <si>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</si>
  <si>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</si>
  <si>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</si>
  <si>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</si>
  <si>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</si>
  <si>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</si>
  <si>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</si>
  <si>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</si>
  <si>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</si>
  <si>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</si>
  <si>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</si>
  <si>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</si>
  <si>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</si>
  <si>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</si>
  <si>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</si>
  <si>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</si>
  <si>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</si>
  <si>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</si>
  <si>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</si>
  <si>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</si>
  <si>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</si>
  <si>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</si>
  <si>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</si>
  <si>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</si>
  <si>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</si>
  <si>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</si>
  <si>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</si>
  <si>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</si>
  <si>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</si>
  <si>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</si>
  <si>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</si>
  <si>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</si>
  <si>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</si>
  <si>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</si>
  <si>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</si>
  <si>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</si>
  <si>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</si>
  <si>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</si>
  <si>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</si>
  <si>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</si>
  <si>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</si>
  <si>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</si>
  <si>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</si>
  <si>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</si>
  <si>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</si>
  <si>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</si>
  <si>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</si>
  <si>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</si>
  <si>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</si>
  <si>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</si>
  <si>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</si>
  <si>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</si>
  <si>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</si>
  <si>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</si>
  <si>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</si>
  <si>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</si>
  <si>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</si>
  <si>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</si>
  <si>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</si>
  <si>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</si>
  <si>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</si>
  <si>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</si>
  <si>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</si>
  <si>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</si>
  <si>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</si>
  <si>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</si>
  <si>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</si>
  <si>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</si>
  <si>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</si>
  <si>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</si>
  <si>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</si>
  <si>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</si>
  <si>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</si>
  <si>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</si>
  <si>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</si>
  <si>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</si>
  <si>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</si>
  <si>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</si>
  <si>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</si>
  <si>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</si>
  <si>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</si>
  <si>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</si>
  <si>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</si>
  <si>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</si>
  <si>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</si>
  <si>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</si>
  <si>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</si>
  <si>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</si>
  <si>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</si>
  <si>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</si>
  <si>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</si>
  <si>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</si>
  <si>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</si>
  <si>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</si>
  <si>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</si>
  <si>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</si>
  <si>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</si>
  <si>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</si>
  <si>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</si>
  <si>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</si>
  <si>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</si>
  <si>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</si>
  <si>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</si>
  <si>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</si>
  <si>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</si>
  <si>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</si>
  <si>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</si>
  <si>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</si>
  <si>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</si>
  <si>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</si>
  <si>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</si>
  <si>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</si>
  <si>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</si>
  <si>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</si>
  <si>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</si>
  <si>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</si>
  <si>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</si>
  <si>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</si>
  <si>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</si>
  <si>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</si>
  <si>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</si>
  <si>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</si>
  <si>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</si>
  <si>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</si>
  <si>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</si>
  <si>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</si>
  <si>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</si>
  <si>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</si>
  <si>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</si>
  <si>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</si>
  <si>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</si>
  <si>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</si>
  <si>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</si>
  <si>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</si>
  <si>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</si>
  <si>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</si>
  <si>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</si>
  <si>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</si>
  <si>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</si>
  <si>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</si>
  <si>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</si>
  <si>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</si>
  <si>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</si>
  <si>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</si>
  <si>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</si>
  <si>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</si>
  <si>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</si>
  <si>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</si>
  <si>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</si>
  <si>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</si>
  <si>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</si>
  <si>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</si>
  <si>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</si>
  <si>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</si>
  <si>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</si>
  <si>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</si>
  <si>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</si>
  <si>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</si>
  <si>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</si>
  <si>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</si>
  <si>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</si>
  <si>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</si>
  <si>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</si>
  <si>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</si>
  <si>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</si>
  <si>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</si>
  <si>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</si>
  <si>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</si>
  <si>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</si>
  <si>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</si>
  <si>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</si>
  <si>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</si>
  <si>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</si>
  <si>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</si>
  <si>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</si>
  <si>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</si>
  <si>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</si>
  <si>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</si>
  <si>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</si>
  <si>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</si>
  <si>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</si>
  <si>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</si>
  <si>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</si>
  <si>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</si>
  <si>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</si>
  <si>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</si>
  <si>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</si>
  <si>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</si>
  <si>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</si>
  <si>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</si>
  <si>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</si>
  <si>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</si>
  <si>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</si>
  <si>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</si>
  <si>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</si>
  <si>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</si>
  <si>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</si>
  <si>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</si>
  <si>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</si>
  <si>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</si>
  <si>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</si>
  <si>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</si>
  <si>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</si>
  <si>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</si>
  <si>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</si>
  <si>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</si>
  <si>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</si>
  <si>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</si>
  <si>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</si>
  <si>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</si>
  <si>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</si>
  <si>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</si>
  <si>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</si>
  <si>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</si>
  <si>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</si>
  <si>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</si>
  <si>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</si>
  <si>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</si>
  <si>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</si>
  <si>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</si>
  <si>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</si>
  <si>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</si>
  <si>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</si>
  <si>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</si>
  <si>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</si>
  <si>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</si>
  <si>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</si>
  <si>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</si>
  <si>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</si>
  <si>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</si>
  <si>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</si>
  <si>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</si>
  <si>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</si>
  <si>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</si>
  <si>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</si>
  <si>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</si>
  <si>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</si>
  <si>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</si>
  <si>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</si>
  <si>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</si>
  <si>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</si>
  <si>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</si>
  <si>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</si>
  <si>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</si>
  <si>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</si>
  <si>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</si>
  <si>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</si>
  <si>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</si>
  <si>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</si>
  <si>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</si>
  <si>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</si>
  <si>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</si>
  <si>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</si>
  <si>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</si>
  <si>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</si>
  <si>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</si>
  <si>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</si>
  <si>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</si>
  <si>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</si>
  <si>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</si>
  <si>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</si>
  <si>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</si>
  <si>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</si>
  <si>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</si>
  <si>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</si>
  <si>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</si>
  <si>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</si>
  <si>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</si>
  <si>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</si>
  <si>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</si>
  <si>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</si>
  <si>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</si>
  <si>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</si>
  <si>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</si>
  <si>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</si>
  <si>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</si>
  <si>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</si>
  <si>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</si>
  <si>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</si>
  <si>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</si>
  <si>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</si>
  <si>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</si>
  <si>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</si>
  <si>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</si>
  <si>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</si>
  <si>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</si>
  <si>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</si>
  <si>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</si>
  <si>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</si>
  <si>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</si>
  <si>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</si>
  <si>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</si>
  <si>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</si>
  <si>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</si>
  <si>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</si>
  <si>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</si>
  <si>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</si>
  <si>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</si>
  <si>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</si>
  <si>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</si>
  <si>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</si>
  <si>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</si>
  <si>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</si>
  <si>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</si>
  <si>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</si>
  <si>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</si>
  <si>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</si>
  <si>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</si>
  <si>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</si>
  <si>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</si>
  <si>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</si>
  <si>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</si>
  <si>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</si>
  <si>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</si>
  <si>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</si>
  <si>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</si>
  <si>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</si>
  <si>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</si>
  <si>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</si>
  <si>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</si>
  <si>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</si>
  <si>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</si>
  <si>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</si>
  <si>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</si>
  <si>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</si>
  <si>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</si>
  <si>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</si>
  <si>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</si>
  <si>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</si>
  <si>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</si>
  <si>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</si>
  <si>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</si>
  <si>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</si>
  <si>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</si>
  <si>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</si>
  <si>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</si>
  <si>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</si>
  <si>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</si>
  <si>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</si>
  <si>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</si>
  <si>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</si>
  <si>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</si>
  <si>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</si>
  <si>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</si>
  <si>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</si>
  <si>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</si>
  <si>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</si>
  <si>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</si>
  <si>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</si>
  <si>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</si>
  <si>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</si>
  <si>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</si>
  <si>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</si>
  <si>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</si>
  <si>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</si>
  <si>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</si>
  <si>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</si>
  <si>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</si>
  <si>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</si>
  <si>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</si>
  <si>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</si>
  <si>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</si>
  <si>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</si>
  <si>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</si>
  <si>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</si>
  <si>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</si>
  <si>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</si>
  <si>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</si>
  <si>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</si>
  <si>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</si>
  <si>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</si>
  <si>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</si>
  <si>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</si>
  <si>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</si>
  <si>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</si>
  <si>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</si>
  <si>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</si>
  <si>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</si>
  <si>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</si>
  <si>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</si>
  <si>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</si>
  <si>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</si>
  <si>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</si>
  <si>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</si>
  <si>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</si>
  <si>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</si>
  <si>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</si>
  <si>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</si>
  <si>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</si>
  <si>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</si>
  <si>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</si>
  <si>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</si>
  <si>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</si>
  <si>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</si>
  <si>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</si>
  <si>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</si>
  <si>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</si>
  <si>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</si>
  <si>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</si>
  <si>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</si>
  <si>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</si>
  <si>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</si>
  <si>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</si>
  <si>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</si>
  <si>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</si>
  <si>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</si>
  <si>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</si>
  <si>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</si>
  <si>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</si>
  <si>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</si>
  <si>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</si>
  <si>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</si>
  <si>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</si>
  <si>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</si>
  <si>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</si>
  <si>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</si>
  <si>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</si>
  <si>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</si>
  <si>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</si>
  <si>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</si>
  <si>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</si>
  <si>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</si>
  <si>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</si>
  <si>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</si>
  <si>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</si>
  <si>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</si>
  <si>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</si>
  <si>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</si>
  <si>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</si>
  <si>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</si>
  <si>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</si>
  <si>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</si>
  <si>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</si>
  <si>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</si>
  <si>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</si>
  <si>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</si>
  <si>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</si>
  <si>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</si>
  <si>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</si>
  <si>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</si>
  <si>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</si>
  <si>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</si>
  <si>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</si>
  <si>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</si>
  <si>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</si>
  <si>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</si>
  <si>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</si>
  <si>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</si>
  <si>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</si>
  <si>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</si>
  <si>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</si>
  <si>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</si>
  <si>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</si>
  <si>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</si>
  <si>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</si>
  <si>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</si>
  <si>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</si>
  <si>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</si>
  <si>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</si>
  <si>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</si>
  <si>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</si>
  <si>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</si>
  <si>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</si>
  <si>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</si>
  <si>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</si>
  <si>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</si>
  <si>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</si>
  <si>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</si>
  <si>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</si>
  <si>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</si>
  <si>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</si>
  <si>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</si>
  <si>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</si>
  <si>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</si>
  <si>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</si>
  <si>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</si>
  <si>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</si>
  <si>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</si>
  <si>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</si>
  <si>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</si>
  <si>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</si>
  <si>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</si>
  <si>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</si>
  <si>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</si>
  <si>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</si>
  <si>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</si>
  <si>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</si>
  <si>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</si>
  <si>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</si>
  <si>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</si>
  <si>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</si>
  <si>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</si>
  <si>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</si>
  <si>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</si>
  <si>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</si>
  <si>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</si>
  <si>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</si>
  <si>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</si>
  <si>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</si>
  <si>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</si>
  <si>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</si>
  <si>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</si>
  <si>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</si>
  <si>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</si>
  <si>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</si>
  <si>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</si>
  <si>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</si>
  <si>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</si>
  <si>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</si>
  <si>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</si>
  <si>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</si>
  <si>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</si>
  <si>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</si>
  <si>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</si>
  <si>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</si>
  <si>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</si>
  <si>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</si>
  <si>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</si>
  <si>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</si>
  <si>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</si>
  <si>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</si>
  <si>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</si>
  <si>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</si>
  <si>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</si>
  <si>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</si>
  <si>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</si>
  <si>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</si>
  <si>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</si>
  <si>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</si>
  <si>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</si>
  <si>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</si>
  <si>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</si>
  <si>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</si>
  <si>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</si>
  <si>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</si>
  <si>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</si>
  <si>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</si>
  <si>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</si>
  <si>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</si>
  <si>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</si>
  <si>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</si>
  <si>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</si>
  <si>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</si>
  <si>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</si>
  <si>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</si>
  <si>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</si>
  <si>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</si>
  <si>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</si>
  <si>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</si>
  <si>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</si>
  <si>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</si>
  <si>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</si>
  <si>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</si>
  <si>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</si>
  <si>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</si>
  <si>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</si>
  <si>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</si>
  <si>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</si>
  <si>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</si>
  <si>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</si>
  <si>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</si>
  <si>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</si>
  <si>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</si>
  <si>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</si>
  <si>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</si>
  <si>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</si>
  <si>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</si>
  <si>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</si>
  <si>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</si>
  <si>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</si>
  <si>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</si>
  <si>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</si>
  <si>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</si>
  <si>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</si>
  <si>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</si>
  <si>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</si>
  <si>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</si>
  <si>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</si>
  <si>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</si>
  <si>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</si>
  <si>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</si>
  <si>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</si>
  <si>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</si>
  <si>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</si>
  <si>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</si>
  <si>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</si>
  <si>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</si>
  <si>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</si>
  <si>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</si>
  <si>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</si>
  <si>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</si>
  <si>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</si>
  <si>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</si>
  <si>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</si>
  <si>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</si>
  <si>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</si>
  <si>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</si>
  <si>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</si>
  <si>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</si>
  <si>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</si>
  <si>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</si>
  <si>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</si>
  <si>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</si>
  <si>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</si>
  <si>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</si>
  <si>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</si>
  <si>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</si>
  <si>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</si>
  <si>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</si>
  <si>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</si>
  <si>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</si>
  <si>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</si>
  <si>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</si>
  <si>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</si>
  <si>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</si>
  <si>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</si>
  <si>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</si>
  <si>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</si>
  <si>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</si>
  <si>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</si>
  <si>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</si>
  <si>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</si>
  <si>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</si>
  <si>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</si>
  <si>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</si>
  <si>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</si>
  <si>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</si>
  <si>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</si>
  <si>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</si>
  <si>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</si>
  <si>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</si>
  <si>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</si>
  <si>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</si>
  <si>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</si>
  <si>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</si>
  <si>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</si>
  <si>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</si>
  <si>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</si>
  <si>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</si>
  <si>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</si>
  <si>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</si>
  <si>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</si>
  <si>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</si>
  <si>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</si>
  <si>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</si>
  <si>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</si>
  <si>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</si>
  <si>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</si>
  <si>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</si>
  <si>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</si>
  <si>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</si>
  <si>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</si>
  <si>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</si>
  <si>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</si>
  <si>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</si>
  <si>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</si>
  <si>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</si>
  <si>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</si>
  <si>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</si>
  <si>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</si>
  <si>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</si>
  <si>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</si>
  <si>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</si>
  <si>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</si>
  <si>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</si>
  <si>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</si>
  <si>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</si>
  <si>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</si>
  <si>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</si>
  <si>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</si>
  <si>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</si>
  <si>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</si>
  <si>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</si>
  <si>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</si>
  <si>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</si>
  <si>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</si>
  <si>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</si>
  <si>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</si>
  <si>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</si>
  <si>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</si>
  <si>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</si>
  <si>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</si>
  <si>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</si>
  <si>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</si>
  <si>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</si>
  <si>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</si>
  <si>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</si>
  <si>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</si>
  <si>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</si>
  <si>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</si>
  <si>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</si>
  <si>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</si>
  <si>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</si>
  <si>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</si>
  <si>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</si>
  <si>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</si>
  <si>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</si>
  <si>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</si>
  <si>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</si>
  <si>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</si>
  <si>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</si>
  <si>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</si>
  <si>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</si>
  <si>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</si>
  <si>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</si>
  <si>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</si>
  <si>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</si>
  <si>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</si>
  <si>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</si>
  <si>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</si>
  <si>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</si>
  <si>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</si>
  <si>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</si>
  <si>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</si>
  <si>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</si>
  <si>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</si>
  <si>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</si>
  <si>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</si>
  <si>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</si>
  <si>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</si>
  <si>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</si>
  <si>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</si>
  <si>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</si>
  <si>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</si>
  <si>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</si>
  <si>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</si>
  <si>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</si>
  <si>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</si>
  <si>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</si>
  <si>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</si>
  <si>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</si>
  <si>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</si>
  <si>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</si>
  <si>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</si>
  <si>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</si>
  <si>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</si>
  <si>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</si>
  <si>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</si>
  <si>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</si>
  <si>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</si>
  <si>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</si>
  <si>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</si>
  <si>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</si>
  <si>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</si>
  <si>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</si>
  <si>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</si>
  <si>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</si>
  <si>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</si>
  <si>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</si>
  <si>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</si>
  <si>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</si>
  <si>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</si>
  <si>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</si>
  <si>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</si>
  <si>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</si>
  <si>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</si>
  <si>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</si>
  <si>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</si>
  <si>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</si>
  <si>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</si>
  <si>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</si>
  <si>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</si>
  <si>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</si>
  <si>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</si>
  <si>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</si>
  <si>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</si>
  <si>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</si>
  <si>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</si>
  <si>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</si>
  <si>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</si>
  <si>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</si>
  <si>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</si>
  <si>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</si>
  <si>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</si>
  <si>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</si>
  <si>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</si>
  <si>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</si>
  <si>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</si>
  <si>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</si>
  <si>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</si>
  <si>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</si>
  <si>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</si>
  <si>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</si>
  <si>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</si>
  <si>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</si>
  <si>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</si>
  <si>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</si>
  <si>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</si>
  <si>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</si>
  <si>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</si>
  <si>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</si>
  <si>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</si>
  <si>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</si>
  <si>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</si>
  <si>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</si>
  <si>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</si>
  <si>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</si>
  <si>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</si>
  <si>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</si>
  <si>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</si>
  <si>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</si>
  <si>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</si>
  <si>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</si>
  <si>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</si>
  <si>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</si>
  <si>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</si>
  <si>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</si>
  <si>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</si>
  <si>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</si>
  <si>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</si>
  <si>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</si>
  <si>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</si>
  <si>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</si>
  <si>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</si>
  <si>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</si>
  <si>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</si>
  <si>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</si>
  <si>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</si>
  <si>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</si>
  <si>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</si>
  <si>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</si>
  <si>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</si>
  <si>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</si>
  <si>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</si>
  <si>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</si>
  <si>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</si>
  <si>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</si>
  <si>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</si>
  <si>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</si>
  <si>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</si>
  <si>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</si>
  <si>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</si>
  <si>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</si>
  <si>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</si>
  <si>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</si>
  <si>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</si>
  <si>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</si>
  <si>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</si>
  <si>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</si>
  <si>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</si>
  <si>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</si>
  <si>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</si>
  <si>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</si>
  <si>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</si>
  <si>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</si>
  <si>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</si>
  <si>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</si>
  <si>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</si>
  <si>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</si>
  <si>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</si>
  <si>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</si>
  <si>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</si>
  <si>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</si>
  <si>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</si>
  <si>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</si>
  <si>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</si>
  <si>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</si>
  <si>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</si>
  <si>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</si>
  <si>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</si>
  <si>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</si>
  <si>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</si>
  <si>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</si>
  <si>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</si>
  <si>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</si>
  <si>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</si>
  <si>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</si>
  <si>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</si>
  <si>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</si>
  <si>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</si>
  <si>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</si>
  <si>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</si>
  <si>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</si>
  <si>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</si>
  <si>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</si>
  <si>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</si>
  <si>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</si>
  <si>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</si>
  <si>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</si>
  <si>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</si>
  <si>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</si>
  <si>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</si>
  <si>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</si>
  <si>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</si>
  <si>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</si>
  <si>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</si>
  <si>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</si>
  <si>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</si>
  <si>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</si>
  <si>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</si>
  <si>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</si>
  <si>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</si>
  <si>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</si>
  <si>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</si>
  <si>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</si>
  <si>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</si>
  <si>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</si>
  <si>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</si>
  <si>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</si>
  <si>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</si>
  <si>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</si>
  <si>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</si>
  <si>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</si>
  <si>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</si>
  <si>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</si>
  <si>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</si>
  <si>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</si>
  <si>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</si>
  <si>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</si>
  <si>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</si>
  <si>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</si>
  <si>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</si>
  <si>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</si>
  <si>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</si>
  <si>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</si>
  <si>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</si>
  <si>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</si>
  <si>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</si>
  <si>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</si>
  <si>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</si>
  <si>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</si>
  <si>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</si>
  <si>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</si>
  <si>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</si>
  <si>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</si>
  <si>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</si>
  <si>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</si>
  <si>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</si>
  <si>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</si>
  <si>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</si>
  <si>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</si>
  <si>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</si>
  <si>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</si>
  <si>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</si>
  <si>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</si>
  <si>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</si>
  <si>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</si>
  <si>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</si>
  <si>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</si>
  <si>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</si>
  <si>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</si>
  <si>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</si>
  <si>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</si>
  <si>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</si>
  <si>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</si>
  <si>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</si>
  <si>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</si>
  <si>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</si>
  <si>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</si>
  <si>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</si>
  <si>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</si>
  <si>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</si>
  <si>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</si>
  <si>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</si>
  <si>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</si>
  <si>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</si>
  <si>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</si>
  <si>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</si>
  <si>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</si>
  <si>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</si>
  <si>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</si>
  <si>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</si>
  <si>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</si>
  <si>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</si>
  <si>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</si>
  <si>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</si>
  <si>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</si>
  <si>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</si>
  <si>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</si>
  <si>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</si>
  <si>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</si>
  <si>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</si>
  <si>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</si>
  <si>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</si>
  <si>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</si>
  <si>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</si>
  <si>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</si>
  <si>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</si>
  <si>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</si>
  <si>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</si>
  <si>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</si>
  <si>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</si>
  <si>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</si>
  <si>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</si>
  <si>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</si>
  <si>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</si>
  <si>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</si>
  <si>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</si>
  <si>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</si>
  <si>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</si>
  <si>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</si>
  <si>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</si>
  <si>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</si>
  <si>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</si>
  <si>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</si>
  <si>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</si>
  <si>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</si>
  <si>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</si>
  <si>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</si>
  <si>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</si>
  <si>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</si>
  <si>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</si>
  <si>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</si>
  <si>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</si>
  <si>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</si>
  <si>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</si>
  <si>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</si>
  <si>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</si>
  <si>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</si>
  <si>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</si>
  <si>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</si>
  <si>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</si>
  <si>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</si>
  <si>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</si>
  <si>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</si>
  <si>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</si>
  <si>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</si>
  <si>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</si>
  <si>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</si>
  <si>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</si>
  <si>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</si>
  <si>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</si>
  <si>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</si>
  <si>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</si>
  <si>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</si>
  <si>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</si>
  <si>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</si>
  <si>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</si>
  <si>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</si>
  <si>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</si>
  <si>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</si>
  <si>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</si>
  <si>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</si>
  <si>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</si>
  <si>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</si>
  <si>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</si>
  <si>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</si>
  <si>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</si>
  <si>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</si>
  <si>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</si>
  <si>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</si>
  <si>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</si>
  <si>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</si>
  <si>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</si>
  <si>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</si>
  <si>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</si>
  <si>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</si>
  <si>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</si>
  <si>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</si>
  <si>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</si>
  <si>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</si>
  <si>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</si>
  <si>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</si>
  <si>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</si>
  <si>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</si>
  <si>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</si>
  <si>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</si>
  <si>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</si>
  <si>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</si>
  <si>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</si>
  <si>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</si>
  <si>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</si>
  <si>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</si>
  <si>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</si>
  <si>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</si>
  <si>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</si>
  <si>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</si>
  <si>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</si>
  <si>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</si>
  <si>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</si>
  <si>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</si>
  <si>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</si>
  <si>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</si>
  <si>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</si>
  <si>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</si>
  <si>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</si>
  <si>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</si>
  <si>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</si>
  <si>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</si>
  <si>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</si>
  <si>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</si>
  <si>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</si>
  <si>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</si>
  <si>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</si>
  <si>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</si>
  <si>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</si>
  <si>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</si>
  <si>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</si>
  <si>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</si>
  <si>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</si>
  <si>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</si>
  <si>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</si>
  <si>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</si>
  <si>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</si>
  <si>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</si>
  <si>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</si>
  <si>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</si>
  <si>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</si>
  <si>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</si>
  <si>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</si>
  <si>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</si>
  <si>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</si>
  <si>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</si>
  <si>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</si>
  <si>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</si>
  <si>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</si>
  <si>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</si>
  <si>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</si>
  <si>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</si>
  <si>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</si>
  <si>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</si>
  <si>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</si>
  <si>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</si>
  <si>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</si>
  <si>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</si>
  <si>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</si>
  <si>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</si>
  <si>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</si>
  <si>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</si>
  <si>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</si>
  <si>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</si>
  <si>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</si>
  <si>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</si>
  <si>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</si>
  <si>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</si>
  <si>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</si>
  <si>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</si>
  <si>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</si>
  <si>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</si>
  <si>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</si>
  <si>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</si>
  <si>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</si>
  <si>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</si>
  <si>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</si>
  <si>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</si>
  <si>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</si>
  <si>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</si>
  <si>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</si>
  <si>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</si>
  <si>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</si>
  <si>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</si>
  <si>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</si>
  <si>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</si>
  <si>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</si>
  <si>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</si>
  <si>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</si>
  <si>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</si>
  <si>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</si>
  <si>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</si>
  <si>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</si>
  <si>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</si>
  <si>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</si>
  <si>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</si>
  <si>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</si>
  <si>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</si>
  <si>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</si>
  <si>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</si>
  <si>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</si>
  <si>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</si>
  <si>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</si>
  <si>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</si>
  <si>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</si>
  <si>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</si>
  <si>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</si>
  <si>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</si>
  <si>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</si>
  <si>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</si>
  <si>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</si>
  <si>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</si>
  <si>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</si>
  <si>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</si>
  <si>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</si>
  <si>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</si>
  <si>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</si>
  <si>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</si>
  <si>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</si>
  <si>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</si>
  <si>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</si>
  <si>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</si>
  <si>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</si>
  <si>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</si>
  <si>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</si>
  <si>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</si>
  <si>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</si>
  <si>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</si>
  <si>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</si>
  <si>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</si>
  <si>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</si>
  <si>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</si>
  <si>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</si>
  <si>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</si>
  <si>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</si>
  <si>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</si>
  <si>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</si>
  <si>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</si>
  <si>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</si>
  <si>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</si>
  <si>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</si>
  <si>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</si>
  <si>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</si>
  <si>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</si>
  <si>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</si>
  <si>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</si>
  <si>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</si>
  <si>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</si>
  <si>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</si>
  <si>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</si>
  <si>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</si>
  <si>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</si>
  <si>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</si>
  <si>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</si>
  <si>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</si>
  <si>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</si>
  <si>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</si>
  <si>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</si>
  <si>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</si>
  <si>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</si>
  <si>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</si>
  <si>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</si>
  <si>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</si>
  <si>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</si>
  <si>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</si>
  <si>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</si>
  <si>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</si>
  <si>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</si>
  <si>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</si>
  <si>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</si>
  <si>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</si>
  <si>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</si>
  <si>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</si>
  <si>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</si>
  <si>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</si>
  <si>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</si>
  <si>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</si>
  <si>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</si>
  <si>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</si>
  <si>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</si>
  <si>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</si>
  <si>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</si>
  <si>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</si>
  <si>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</si>
  <si>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</si>
  <si>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</si>
  <si>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</si>
  <si>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</si>
  <si>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</si>
  <si>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</si>
  <si>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</si>
  <si>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</si>
  <si>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</si>
  <si>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</si>
  <si>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</si>
  <si>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</si>
  <si>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</si>
  <si>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</si>
  <si>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</si>
  <si>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</si>
  <si>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</si>
  <si>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</si>
  <si>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</si>
  <si>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</si>
  <si>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</si>
  <si>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</si>
  <si>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</si>
  <si>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</si>
  <si>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</si>
  <si>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</si>
  <si>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</si>
  <si>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</si>
  <si>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</si>
  <si>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</si>
  <si>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</si>
  <si>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</si>
  <si>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</si>
  <si>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</si>
  <si>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</si>
  <si>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</si>
  <si>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</si>
  <si>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</si>
  <si>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</si>
  <si>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</si>
  <si>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</si>
  <si>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</si>
  <si>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</si>
  <si>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</si>
  <si>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</si>
  <si>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</si>
  <si>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</si>
  <si>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</si>
  <si>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</si>
  <si>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</si>
  <si>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</si>
  <si>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</si>
  <si>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</si>
  <si>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</si>
  <si>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</si>
  <si>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</si>
  <si>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</si>
  <si>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</si>
  <si>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</si>
  <si>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</si>
  <si>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</si>
  <si>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</si>
  <si>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</si>
  <si>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</si>
  <si>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</si>
  <si>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</si>
  <si>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</si>
  <si>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</si>
  <si>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</si>
  <si>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</si>
  <si>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</si>
  <si>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</si>
  <si>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</si>
  <si>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</si>
  <si>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</si>
  <si>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</si>
  <si>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</si>
  <si>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</si>
  <si>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</si>
  <si>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</si>
  <si>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</si>
  <si>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</si>
  <si>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</si>
  <si>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</si>
  <si>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</si>
  <si>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</si>
  <si>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</si>
  <si>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</si>
  <si>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</si>
  <si>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</si>
  <si>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</si>
  <si>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</si>
  <si>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</si>
  <si>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</si>
  <si>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</si>
  <si>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</si>
  <si>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</si>
  <si>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</si>
  <si>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</si>
  <si>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</si>
  <si>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</si>
  <si>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</si>
  <si>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</si>
  <si>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</si>
  <si>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</si>
  <si>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</si>
  <si>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</si>
  <si>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</si>
  <si>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</si>
  <si>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</si>
  <si>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</si>
  <si>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</si>
  <si>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</si>
  <si>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</si>
  <si>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</si>
  <si>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</si>
  <si>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</si>
  <si>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</si>
  <si>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</si>
  <si>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</si>
  <si>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</si>
  <si>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</si>
  <si>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</si>
  <si>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</si>
  <si>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</si>
  <si>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</si>
  <si>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</si>
  <si>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</si>
  <si>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</si>
  <si>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</si>
  <si>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</si>
  <si>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</si>
  <si>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</si>
  <si>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</si>
  <si>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</si>
  <si>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</si>
  <si>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</si>
  <si>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</si>
  <si>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</si>
  <si>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</si>
  <si>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</si>
  <si>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</si>
  <si>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</si>
  <si>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</si>
  <si>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</si>
  <si>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</si>
  <si>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</si>
  <si>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</si>
  <si>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</si>
  <si>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</si>
  <si>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</si>
  <si>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</si>
  <si>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</si>
  <si>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</si>
  <si>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</si>
  <si>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</si>
  <si>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</si>
  <si>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</si>
  <si>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</si>
  <si>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</si>
  <si>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</si>
  <si>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</si>
  <si>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</si>
  <si>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</si>
  <si>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</si>
  <si>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</si>
  <si>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</si>
  <si>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</si>
  <si>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</si>
  <si>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</si>
  <si>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</si>
  <si>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</si>
  <si>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</si>
  <si>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</si>
  <si>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</si>
  <si>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</si>
  <si>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</si>
  <si>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</si>
  <si>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</si>
  <si>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</si>
  <si>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</si>
  <si>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</si>
  <si>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</si>
  <si>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</si>
  <si>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</si>
  <si>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</si>
  <si>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</si>
  <si>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</si>
  <si>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</si>
  <si>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</si>
  <si>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</si>
  <si>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</si>
  <si>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</si>
  <si>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</si>
  <si>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</si>
  <si>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</si>
  <si>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</si>
  <si>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</si>
  <si>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</si>
  <si>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</si>
  <si>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</si>
  <si>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</si>
  <si>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</si>
  <si>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</si>
  <si>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</si>
  <si>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</si>
  <si>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</si>
  <si>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</si>
  <si>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</si>
  <si>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</si>
  <si>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</si>
  <si>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</si>
  <si>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</si>
  <si>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</si>
  <si>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</si>
  <si>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</si>
  <si>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</si>
  <si>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</si>
  <si>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</si>
  <si>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</si>
  <si>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</si>
  <si>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</si>
  <si>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</si>
  <si>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</si>
  <si>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</si>
  <si>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</si>
  <si>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</si>
  <si>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</si>
  <si>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</si>
  <si>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</si>
  <si>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</si>
  <si>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</si>
  <si>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</si>
  <si>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</si>
  <si>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</si>
  <si>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</si>
  <si>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</si>
  <si>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</si>
  <si>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</si>
  <si>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</si>
  <si>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</si>
  <si>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</si>
  <si>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</si>
  <si>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</si>
  <si>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</si>
  <si>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</si>
  <si>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</si>
  <si>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</si>
  <si>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</si>
  <si>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</si>
  <si>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</si>
  <si>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</si>
  <si>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</si>
  <si>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</si>
  <si>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</si>
  <si>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</si>
  <si>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</si>
  <si>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</si>
  <si>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</si>
  <si>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</si>
  <si>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</si>
  <si>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</si>
  <si>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</si>
  <si>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</si>
  <si>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</si>
  <si>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</si>
  <si>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</si>
  <si>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</si>
  <si>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</si>
  <si>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</si>
  <si>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</si>
  <si>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</si>
  <si>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</si>
  <si>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</si>
  <si>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</si>
  <si>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</si>
  <si>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</si>
  <si>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</si>
  <si>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</si>
  <si>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</si>
  <si>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</si>
  <si>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</si>
  <si>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</si>
  <si>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</si>
  <si>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</si>
  <si>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</si>
  <si>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</si>
  <si>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</si>
  <si>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</si>
  <si>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</si>
  <si>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</si>
  <si>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</si>
  <si>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</si>
  <si>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</si>
  <si>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</si>
  <si>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</si>
  <si>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</si>
  <si>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</si>
  <si>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</si>
  <si>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</si>
  <si>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</si>
  <si>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</si>
  <si>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</si>
  <si>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</si>
  <si>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</si>
  <si>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</si>
  <si>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</si>
  <si>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</si>
  <si>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</si>
  <si>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</si>
  <si>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</si>
  <si>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</si>
  <si>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</si>
  <si>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</si>
  <si>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</si>
  <si>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</si>
  <si>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</si>
  <si>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</si>
  <si>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</si>
  <si>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</si>
  <si>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</si>
  <si>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</si>
  <si>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</si>
  <si>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</si>
  <si>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</si>
  <si>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</si>
  <si>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</si>
  <si>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</si>
  <si>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</si>
  <si>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</si>
  <si>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</si>
  <si>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</si>
  <si>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</si>
  <si>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</si>
  <si>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</si>
  <si>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</si>
  <si>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</si>
  <si>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</si>
  <si>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</si>
  <si>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</si>
  <si>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</si>
  <si>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</si>
  <si>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</si>
  <si>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</si>
  <si>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</si>
  <si>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</si>
  <si>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</si>
  <si>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</si>
  <si>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</si>
  <si>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</si>
  <si>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</si>
  <si>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</si>
  <si>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</si>
  <si>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</si>
  <si>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</si>
  <si>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</si>
  <si>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</si>
  <si>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</si>
  <si>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</si>
  <si>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</si>
  <si>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</si>
  <si>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</si>
  <si>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</si>
  <si>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</si>
  <si>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</si>
  <si>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</si>
  <si>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</si>
  <si>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</si>
  <si>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</si>
  <si>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</si>
  <si>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</si>
  <si>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</si>
  <si>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</si>
  <si>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</si>
  <si>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</si>
  <si>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</si>
  <si>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</si>
  <si>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</si>
  <si>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</si>
  <si>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</si>
  <si>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</si>
  <si>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</si>
  <si>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</si>
  <si>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</si>
  <si>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</si>
  <si>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</si>
  <si>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</si>
  <si>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</si>
  <si>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</si>
  <si>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</si>
  <si>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</si>
  <si>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</si>
  <si>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</si>
  <si>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</si>
  <si>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</si>
  <si>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</si>
  <si>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</si>
  <si>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</si>
  <si>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</si>
  <si>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</si>
  <si>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</si>
  <si>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</si>
  <si>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</si>
  <si>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</si>
  <si>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</si>
  <si>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</si>
  <si>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</si>
  <si>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</si>
  <si>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</si>
  <si>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</si>
  <si>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</si>
  <si>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</si>
  <si>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</si>
  <si>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</si>
  <si>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</si>
  <si>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</si>
  <si>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</si>
  <si>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</si>
  <si>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</si>
  <si>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</si>
  <si>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</si>
  <si>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</si>
  <si>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</si>
  <si>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</si>
  <si>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</si>
  <si>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</si>
  <si>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</si>
  <si>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</si>
  <si>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</si>
  <si>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</si>
  <si>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</si>
  <si>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</si>
  <si>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</si>
  <si>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</si>
  <si>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</si>
  <si>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</si>
  <si>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</si>
  <si>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</si>
  <si>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</si>
  <si>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</si>
  <si>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</si>
  <si>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</si>
  <si>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</si>
  <si>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</si>
  <si>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</si>
  <si>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</si>
  <si>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</si>
  <si>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</si>
  <si>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</si>
  <si>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</si>
  <si>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</si>
  <si>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</si>
  <si>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</si>
  <si>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</si>
  <si>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</si>
  <si>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</si>
  <si>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</si>
  <si>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</si>
  <si>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</si>
  <si>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</si>
  <si>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</si>
  <si>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</si>
  <si>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</si>
  <si>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</si>
  <si>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</si>
  <si>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</si>
  <si>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</si>
  <si>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</si>
  <si>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</si>
  <si>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</si>
  <si>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</si>
  <si>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</si>
  <si>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</si>
  <si>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</si>
  <si>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</si>
  <si>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</si>
  <si>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</si>
  <si>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</si>
  <si>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</si>
  <si>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</si>
  <si>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</si>
  <si>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</si>
  <si>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</si>
  <si>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</si>
  <si>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</si>
  <si>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</si>
  <si>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</si>
  <si>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</si>
  <si>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</si>
  <si>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</si>
  <si>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</si>
  <si>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</si>
  <si>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</si>
  <si>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</si>
  <si>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</si>
  <si>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</si>
  <si>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</si>
  <si>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</si>
  <si>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</si>
  <si>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</si>
  <si>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</si>
  <si>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</si>
  <si>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</si>
  <si>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</si>
  <si>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</si>
  <si>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</si>
  <si>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</si>
  <si>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</si>
  <si>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</si>
  <si>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</si>
  <si>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</si>
  <si>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</si>
  <si>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</si>
  <si>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</si>
  <si>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</si>
  <si>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</si>
  <si>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</si>
  <si>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</si>
  <si>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</si>
  <si>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</si>
  <si>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</si>
  <si>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</si>
  <si>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</si>
  <si>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</si>
  <si>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</si>
  <si>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</si>
  <si>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</si>
  <si>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</si>
  <si>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</si>
  <si>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</si>
  <si>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</si>
  <si>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</si>
  <si>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</si>
  <si>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</si>
  <si>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</si>
  <si>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</si>
  <si>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</si>
  <si>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</si>
  <si>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</si>
  <si>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</si>
  <si>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</si>
  <si>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</si>
  <si>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</si>
  <si>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</si>
  <si>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</si>
  <si>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</si>
  <si>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</si>
  <si>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</si>
  <si>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</si>
  <si>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</si>
  <si>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</si>
  <si>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</si>
  <si>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</si>
  <si>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</si>
  <si>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</si>
  <si>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</si>
  <si>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</si>
  <si>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</si>
  <si>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</si>
  <si>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</si>
  <si>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</si>
  <si>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</si>
  <si>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</si>
  <si>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</si>
  <si>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</si>
  <si>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</si>
  <si>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</si>
  <si>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</si>
  <si>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</si>
  <si>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</si>
  <si>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</si>
  <si>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</si>
  <si>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</si>
  <si>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</si>
  <si>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</si>
  <si>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</si>
  <si>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</si>
  <si>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</si>
  <si>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</si>
  <si>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</si>
  <si>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</si>
  <si>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</si>
  <si>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</si>
  <si>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</si>
  <si>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</si>
  <si>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</si>
  <si>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</si>
  <si>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</si>
  <si>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</si>
  <si>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</si>
  <si>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</si>
  <si>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</si>
  <si>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</si>
  <si>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</si>
  <si>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</si>
  <si>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</si>
  <si>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</si>
  <si>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</si>
  <si>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</si>
  <si>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</si>
  <si>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</si>
  <si>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</si>
  <si>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</si>
  <si>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</si>
  <si>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</si>
  <si>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</si>
  <si>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</si>
  <si>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</si>
  <si>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</si>
  <si>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</si>
  <si>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</si>
  <si>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</si>
  <si>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</si>
  <si>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</si>
  <si>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</si>
  <si>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</si>
  <si>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</si>
  <si>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</si>
  <si>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</si>
  <si>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</si>
  <si>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</si>
  <si>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</si>
  <si>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</si>
  <si>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</si>
  <si>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</si>
  <si>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</si>
  <si>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</si>
  <si>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</si>
  <si>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</si>
  <si>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</si>
  <si>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</si>
  <si>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</si>
  <si>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</si>
  <si>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</si>
  <si>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</si>
  <si>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</si>
  <si>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</si>
  <si>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</si>
  <si>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</si>
  <si>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</si>
  <si>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</si>
  <si>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</si>
  <si>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</si>
  <si>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</si>
  <si>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</si>
  <si>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</si>
  <si>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</si>
  <si>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</si>
  <si>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</si>
  <si>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</si>
  <si>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</si>
  <si>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</si>
  <si>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</si>
  <si>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</si>
  <si>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</si>
  <si>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</si>
  <si>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</si>
  <si>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</si>
  <si>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</si>
  <si>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</si>
  <si>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</si>
  <si>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</si>
  <si>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</si>
  <si>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</si>
  <si>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</si>
  <si>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</si>
  <si>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</si>
  <si>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</si>
  <si>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</si>
  <si>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</si>
  <si>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</si>
  <si>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</si>
  <si>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</si>
  <si>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</si>
  <si>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</si>
  <si>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</si>
  <si>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</si>
  <si>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</si>
  <si>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</si>
  <si>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</si>
  <si>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</si>
  <si>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</si>
  <si>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</si>
  <si>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</si>
  <si>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</si>
  <si>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</si>
  <si>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</si>
  <si>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</si>
  <si>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</si>
  <si>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</si>
  <si>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</si>
  <si>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</si>
  <si>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</si>
  <si>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</si>
  <si>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</si>
  <si>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</si>
  <si>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</si>
  <si>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</si>
  <si>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</si>
  <si>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</si>
  <si>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</si>
  <si>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</si>
  <si>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</si>
  <si>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</si>
  <si>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</si>
  <si>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</si>
  <si>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</si>
  <si>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</si>
  <si>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</si>
  <si>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</si>
  <si>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</si>
  <si>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</si>
  <si>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</si>
  <si>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</si>
  <si>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</si>
  <si>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</si>
  <si>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</si>
  <si>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</si>
  <si>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</si>
  <si>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</si>
  <si>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</si>
  <si>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</si>
  <si>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</si>
  <si>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</si>
  <si>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</si>
  <si>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</si>
  <si>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</si>
  <si>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</si>
  <si>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</si>
  <si>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</si>
  <si>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</si>
  <si>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</si>
  <si>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</si>
  <si>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</si>
  <si>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</si>
  <si>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</si>
  <si>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</si>
  <si>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</si>
  <si>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</si>
  <si>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</si>
  <si>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</si>
  <si>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</si>
  <si>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</si>
  <si>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</si>
  <si>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</si>
  <si>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</si>
  <si>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</si>
  <si>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</si>
  <si>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</si>
  <si>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</si>
  <si>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</si>
  <si>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</si>
  <si>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</si>
  <si>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</si>
  <si>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</si>
  <si>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</si>
  <si>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</si>
  <si>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</si>
  <si>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</si>
  <si>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</si>
  <si>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</si>
  <si>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</si>
  <si>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</si>
  <si>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</si>
  <si>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</si>
  <si>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</si>
  <si>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</si>
  <si>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</si>
  <si>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</si>
  <si>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</si>
  <si>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</si>
  <si>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</si>
  <si>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</si>
  <si>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</si>
  <si>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</si>
  <si>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</si>
  <si>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</si>
  <si>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</si>
  <si>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</si>
  <si>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</si>
  <si>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</si>
  <si>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</si>
  <si>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</si>
  <si>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</si>
  <si>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</si>
  <si>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</si>
  <si>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</si>
  <si>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</si>
  <si>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</si>
  <si>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</si>
  <si>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</si>
  <si>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</si>
  <si>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</si>
  <si>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</si>
  <si>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</si>
  <si>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</si>
  <si>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</si>
  <si>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</si>
  <si>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</si>
  <si>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</si>
  <si>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</si>
  <si>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</si>
  <si>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</si>
  <si>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</si>
  <si>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</si>
  <si>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</si>
  <si>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</si>
  <si>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</si>
  <si>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</si>
  <si>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</si>
  <si>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</si>
  <si>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</si>
  <si>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</si>
  <si>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</si>
  <si>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</si>
  <si>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</si>
  <si>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</si>
  <si>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</si>
  <si>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</si>
  <si>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</si>
  <si>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</si>
  <si>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</si>
  <si>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</si>
  <si>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</si>
  <si>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</si>
  <si>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</si>
  <si>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</si>
  <si>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</si>
  <si>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</si>
  <si>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</si>
  <si>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</si>
  <si>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</si>
  <si>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</si>
  <si>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</si>
  <si>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</si>
  <si>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</si>
  <si>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</si>
  <si>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</si>
  <si>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</si>
  <si>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</si>
  <si>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</si>
  <si>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</si>
  <si>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</si>
  <si>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</si>
  <si>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</si>
  <si>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</si>
  <si>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</si>
  <si>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</si>
  <si>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</si>
  <si>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</si>
  <si>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</si>
  <si>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</si>
  <si>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</si>
  <si>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</si>
  <si>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</si>
  <si>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</si>
  <si>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</si>
  <si>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</si>
  <si>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</si>
  <si>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</si>
  <si>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</si>
  <si>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</si>
  <si>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</si>
  <si>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</si>
  <si>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</si>
  <si>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</si>
  <si>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</si>
  <si>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</si>
  <si>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</si>
  <si>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</si>
  <si>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</si>
  <si>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</si>
  <si>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</si>
  <si>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</si>
  <si>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</si>
  <si>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</si>
  <si>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</si>
  <si>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</si>
  <si>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</si>
  <si>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</si>
  <si>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</si>
  <si>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</si>
  <si>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</si>
  <si>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</si>
  <si>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</si>
  <si>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</si>
  <si>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</si>
  <si>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</si>
  <si>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</si>
  <si>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</si>
  <si>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</si>
  <si>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</si>
  <si>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</si>
  <si>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</si>
  <si>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</si>
  <si>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</si>
  <si>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</si>
  <si>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</si>
  <si>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</si>
  <si>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</si>
  <si>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</si>
  <si>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</si>
  <si>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</si>
  <si>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</si>
  <si>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</si>
  <si>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</si>
  <si>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</si>
  <si>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</si>
  <si>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</si>
  <si>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</si>
  <si>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</si>
  <si>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</si>
  <si>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</si>
  <si>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</si>
  <si>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</si>
  <si>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</si>
  <si>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</si>
  <si>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</si>
  <si>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</si>
  <si>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</si>
  <si>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</si>
  <si>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</si>
  <si>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</si>
  <si>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</si>
  <si>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</si>
  <si>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</si>
  <si>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</si>
  <si>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</si>
  <si>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</si>
  <si>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</si>
  <si>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</si>
  <si>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</si>
  <si>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</si>
  <si>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</si>
  <si>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</si>
  <si>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</si>
  <si>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</si>
  <si>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</si>
  <si>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</si>
  <si>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</si>
  <si>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</si>
  <si>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</si>
  <si>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</si>
  <si>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</si>
  <si>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</si>
  <si>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</si>
  <si>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</si>
  <si>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</si>
  <si>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</si>
  <si>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</si>
  <si>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</si>
  <si>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</si>
  <si>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</si>
  <si>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</si>
  <si>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</si>
  <si>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</si>
  <si>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</si>
  <si>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</si>
  <si>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</si>
  <si>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</si>
  <si>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</si>
  <si>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</si>
  <si>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</si>
  <si>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</si>
  <si>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</si>
  <si>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</si>
  <si>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</si>
  <si>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</si>
  <si>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</si>
  <si>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</si>
  <si>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</si>
  <si>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</si>
  <si>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</si>
  <si>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</si>
  <si>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</si>
  <si>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</si>
  <si>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</si>
  <si>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</si>
  <si>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</si>
  <si>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</si>
  <si>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668.667.494</t>
  </si>
  <si>
    <t>2021-17-10000494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</si>
  <si>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</si>
  <si>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172010072</t>
  </si>
  <si>
    <t>1720110075</t>
  </si>
  <si>
    <t>1720120094</t>
  </si>
  <si>
    <t>GLORIA NOHEMY VALENCIA AGUIRRE</t>
  </si>
  <si>
    <t xml:space="preserve">CALLE 18 #3-31 </t>
  </si>
  <si>
    <t>3103760050</t>
  </si>
  <si>
    <t>Brindar atención integral a niños y niñas entre los seis (6) meses y hasta menores de cinco años (5) de edad, con vulnerabilidad económica  y social, prioritariamente a quienes por razones de trabajo de sus padres o adulto responsable de su cuidador permanecen solos temporalmente y a los hijos de familias en situación de desplazamiento</t>
  </si>
  <si>
    <t>1720120185</t>
  </si>
  <si>
    <t>Brindar atención a la primera infancia en los centros de desarrollo infantil temprano,en el marco de la estrategia "De Cero a Siempre" en el Centro Zonal Norte ICBF Departamento de Caldas</t>
  </si>
  <si>
    <t>1720120324</t>
  </si>
  <si>
    <t>Atender a la primera infancia en el marco de la estrategia "De Cero a Siempre", de conformidad con las directrices, lineamientos y parámetros establecidos por el ICBF, así como regular las relaciones entre las partes derivadas de la entrega de aportes del ICBF</t>
  </si>
  <si>
    <t>1703492014</t>
  </si>
  <si>
    <t>Atender a niños y niñas menores de cinco años o hasta su ingreso al grado transicioón en los servicios de educación inicial y cuidado, con el fin de promover el desarrollo integral de la primera infancia con calidad, de conformidad con los lineamientos, parámetros y estándares establecidos por el ICBF</t>
  </si>
  <si>
    <t>1701282016</t>
  </si>
  <si>
    <t>Prestar el servicio de atención educación inicial y cuidado a menores de 5 años, o hasta su ingreso al grado transición, con el fin de promover el desarrollo integral de la primera infancia con calidad. De conformidad con los lineamientos, manual operativo, las directrices, prámetros y estándares establecidos por el ICBF, en el marco de la estrategia de atención integral de Cero a Siempre</t>
  </si>
  <si>
    <t>1701292016</t>
  </si>
  <si>
    <t>1705452016</t>
  </si>
  <si>
    <t>1703992017</t>
  </si>
  <si>
    <t>Prestar el servicio de educación inicial en el marco de la atención integral a niños y niñas menores de cinco años, o hasta su ingreso al grado transición, de conformidad con los manuales operativos de la modalidad y las directrices establecidas por el ICBF, en armonía con la política de estado para el desarrollo integral de la primera infancia de cero a siempre, en el servicio de centro de desarrollo infantil</t>
  </si>
  <si>
    <t>1702282018</t>
  </si>
  <si>
    <t>1700882019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</si>
  <si>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</si>
  <si>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1701262020</t>
  </si>
  <si>
    <t>michininfantil@gmail.com</t>
  </si>
  <si>
    <t>CARRERA 8 # 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</si>
</sst>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6" zoomScale="85" zoomScaleNormal="85" zoomScaleSheetLayoutView="40" zoomScalePageLayoutView="40" workbookViewId="0">
      <selection activeCell="H114" sqref="H114:K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09" t="s">
        <v>2677</v>
      </c>
      <c r="D15" s="35"/>
      <c r="E15" s="35"/>
      <c r="F15" s="5"/>
      <c r="G15" s="32" t="s">
        <v>1168</v>
      </c>
      <c r="H15" s="103" t="s">
        <v>64</v>
      </c>
      <c r="I15" s="32" t="s">
        <v>2624</v>
      </c>
      <c r="J15" s="108" t="s">
        <v>2626</v>
      </c>
      <c r="L15" s="206" t="s">
        <v>8</v>
      </c>
      <c r="M15" s="20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890806201</v>
      </c>
      <c r="C20" s="5"/>
      <c r="D20" s="73"/>
      <c r="E20" s="5"/>
      <c r="F20" s="5"/>
      <c r="G20" s="5"/>
      <c r="H20" s="183"/>
      <c r="I20" s="147" t="s">
        <v>64</v>
      </c>
      <c r="J20" s="148" t="s">
        <v>378</v>
      </c>
      <c r="K20" s="148" t="s">
        <v>2676</v>
      </c>
      <c r="L20" s="150"/>
      <c r="M20" s="150">
        <v>44561</v>
      </c>
      <c r="N20" s="133">
        <f>+(M20-L20)/30</f>
        <v>1485.3666666666666</v>
      </c>
      <c r="O20" s="136"/>
      <c r="U20" s="132"/>
      <c r="V20" s="105">
        <f ca="1">NOW()</f>
        <v>44193.652656018516</v>
      </c>
      <c r="W20" s="105">
        <f ca="1">NOW()</f>
        <v>44193.652656018516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HOGAR INFANTIL MICHIN</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2679</v>
      </c>
      <c r="E48" s="143">
        <v>40210</v>
      </c>
      <c r="F48" s="143">
        <v>40543</v>
      </c>
      <c r="G48" s="157">
        <f>IF(AND(E48&lt;&gt;"",F48&lt;&gt;""),((F48-E48)/30),"")</f>
        <v>11.1</v>
      </c>
      <c r="H48" s="118" t="s">
        <v>2685</v>
      </c>
      <c r="I48" s="113" t="s">
        <v>64</v>
      </c>
      <c r="J48" s="113" t="s">
        <v>378</v>
      </c>
      <c r="K48" s="115">
        <v>147367691</v>
      </c>
      <c r="L48" s="114" t="s">
        <v>1148</v>
      </c>
      <c r="M48" s="116">
        <v>1</v>
      </c>
      <c r="N48" s="114" t="s">
        <v>27</v>
      </c>
      <c r="O48" s="114" t="s">
        <v>26</v>
      </c>
      <c r="P48" s="78"/>
    </row>
    <row r="49" spans="1:16" s="6" customFormat="1" ht="24.75" customHeight="1" x14ac:dyDescent="0.25">
      <c r="A49" s="141">
        <v>2</v>
      </c>
      <c r="B49" s="111" t="s">
        <v>2665</v>
      </c>
      <c r="C49" s="112" t="s">
        <v>31</v>
      </c>
      <c r="D49" s="110" t="s">
        <v>2680</v>
      </c>
      <c r="E49" s="143">
        <v>40574</v>
      </c>
      <c r="F49" s="143">
        <v>40908</v>
      </c>
      <c r="G49" s="157">
        <f t="shared" ref="G49:G50" si="2">IF(AND(E49&lt;&gt;"",F49&lt;&gt;""),((F49-E49)/30),"")</f>
        <v>11.133333333333333</v>
      </c>
      <c r="H49" s="118" t="s">
        <v>2685</v>
      </c>
      <c r="I49" s="113" t="s">
        <v>64</v>
      </c>
      <c r="J49" s="113" t="s">
        <v>378</v>
      </c>
      <c r="K49" s="115">
        <v>153252059</v>
      </c>
      <c r="L49" s="114" t="s">
        <v>1148</v>
      </c>
      <c r="M49" s="116">
        <v>1</v>
      </c>
      <c r="N49" s="114" t="s">
        <v>27</v>
      </c>
      <c r="O49" s="114" t="s">
        <v>26</v>
      </c>
      <c r="P49" s="78"/>
    </row>
    <row r="50" spans="1:16" s="6" customFormat="1" ht="24.75" customHeight="1" x14ac:dyDescent="0.25">
      <c r="A50" s="141">
        <v>3</v>
      </c>
      <c r="B50" s="111" t="s">
        <v>2665</v>
      </c>
      <c r="C50" s="112" t="s">
        <v>31</v>
      </c>
      <c r="D50" s="110" t="s">
        <v>2681</v>
      </c>
      <c r="E50" s="143">
        <v>40938</v>
      </c>
      <c r="F50" s="143">
        <v>41090</v>
      </c>
      <c r="G50" s="157">
        <f t="shared" si="2"/>
        <v>5.0666666666666664</v>
      </c>
      <c r="H50" s="118" t="s">
        <v>2685</v>
      </c>
      <c r="I50" s="113" t="s">
        <v>64</v>
      </c>
      <c r="J50" s="113" t="s">
        <v>378</v>
      </c>
      <c r="K50" s="115">
        <v>79410427</v>
      </c>
      <c r="L50" s="114" t="s">
        <v>1148</v>
      </c>
      <c r="M50" s="116">
        <v>1</v>
      </c>
      <c r="N50" s="114" t="s">
        <v>27</v>
      </c>
      <c r="O50" s="114" t="s">
        <v>26</v>
      </c>
      <c r="P50" s="78"/>
    </row>
    <row r="51" spans="1:16" s="6" customFormat="1" ht="24.75" customHeight="1" outlineLevel="1" x14ac:dyDescent="0.25">
      <c r="A51" s="141">
        <v>4</v>
      </c>
      <c r="B51" s="120" t="s">
        <v>2665</v>
      </c>
      <c r="C51" s="112" t="s">
        <v>31</v>
      </c>
      <c r="D51" s="110" t="s">
        <v>2686</v>
      </c>
      <c r="E51" s="143">
        <v>41088</v>
      </c>
      <c r="F51" s="143">
        <v>41273</v>
      </c>
      <c r="G51" s="157">
        <f t="shared" ref="G51:G107" si="3">IF(AND(E51&lt;&gt;"",F51&lt;&gt;""),((F51-E51)/30),"")</f>
        <v>6.166666666666667</v>
      </c>
      <c r="H51" s="118" t="s">
        <v>2687</v>
      </c>
      <c r="I51" s="113" t="s">
        <v>64</v>
      </c>
      <c r="J51" s="113" t="s">
        <v>378</v>
      </c>
      <c r="K51" s="115">
        <v>286712640</v>
      </c>
      <c r="L51" s="114" t="s">
        <v>1148</v>
      </c>
      <c r="M51" s="116">
        <v>1</v>
      </c>
      <c r="N51" s="114" t="s">
        <v>27</v>
      </c>
      <c r="O51" s="114" t="s">
        <v>26</v>
      </c>
      <c r="P51" s="78"/>
    </row>
    <row r="52" spans="1:16" s="7" customFormat="1" ht="24.75" customHeight="1" outlineLevel="1" x14ac:dyDescent="0.25">
      <c r="A52" s="142">
        <v>5</v>
      </c>
      <c r="B52" s="120" t="s">
        <v>2665</v>
      </c>
      <c r="C52" s="112" t="s">
        <v>31</v>
      </c>
      <c r="D52" s="110" t="s">
        <v>2688</v>
      </c>
      <c r="E52" s="143">
        <v>41250</v>
      </c>
      <c r="F52" s="143">
        <v>42004</v>
      </c>
      <c r="G52" s="157">
        <f t="shared" si="3"/>
        <v>25.133333333333333</v>
      </c>
      <c r="H52" s="118" t="s">
        <v>2689</v>
      </c>
      <c r="I52" s="113" t="s">
        <v>64</v>
      </c>
      <c r="J52" s="113" t="s">
        <v>378</v>
      </c>
      <c r="K52" s="115">
        <v>1121334762</v>
      </c>
      <c r="L52" s="114" t="s">
        <v>1148</v>
      </c>
      <c r="M52" s="116">
        <v>1</v>
      </c>
      <c r="N52" s="114" t="s">
        <v>27</v>
      </c>
      <c r="O52" s="114" t="s">
        <v>26</v>
      </c>
      <c r="P52" s="79"/>
    </row>
    <row r="53" spans="1:16" s="7" customFormat="1" ht="24.75" customHeight="1" outlineLevel="1" x14ac:dyDescent="0.25">
      <c r="A53" s="142">
        <v>6</v>
      </c>
      <c r="B53" s="111" t="s">
        <v>2665</v>
      </c>
      <c r="C53" s="112" t="s">
        <v>31</v>
      </c>
      <c r="D53" s="110" t="s">
        <v>2690</v>
      </c>
      <c r="E53" s="143">
        <v>41991</v>
      </c>
      <c r="F53" s="143">
        <v>42369</v>
      </c>
      <c r="G53" s="157">
        <f t="shared" si="3"/>
        <v>12.6</v>
      </c>
      <c r="H53" s="118" t="s">
        <v>2691</v>
      </c>
      <c r="I53" s="113" t="s">
        <v>64</v>
      </c>
      <c r="J53" s="113" t="s">
        <v>378</v>
      </c>
      <c r="K53" s="115">
        <v>585750530</v>
      </c>
      <c r="L53" s="114" t="s">
        <v>1148</v>
      </c>
      <c r="M53" s="116">
        <v>1</v>
      </c>
      <c r="N53" s="114" t="s">
        <v>27</v>
      </c>
      <c r="O53" s="114" t="s">
        <v>26</v>
      </c>
      <c r="P53" s="79"/>
    </row>
    <row r="54" spans="1:16" s="7" customFormat="1" ht="24.75" customHeight="1" outlineLevel="1" x14ac:dyDescent="0.25">
      <c r="A54" s="142">
        <v>7</v>
      </c>
      <c r="B54" s="111" t="s">
        <v>2665</v>
      </c>
      <c r="C54" s="112" t="s">
        <v>31</v>
      </c>
      <c r="D54" s="110" t="s">
        <v>2692</v>
      </c>
      <c r="E54" s="143">
        <v>42395</v>
      </c>
      <c r="F54" s="143">
        <v>42719</v>
      </c>
      <c r="G54" s="157">
        <f t="shared" si="3"/>
        <v>10.8</v>
      </c>
      <c r="H54" s="118" t="s">
        <v>2693</v>
      </c>
      <c r="I54" s="113" t="s">
        <v>64</v>
      </c>
      <c r="J54" s="113" t="s">
        <v>378</v>
      </c>
      <c r="K54" s="117">
        <v>1174141244</v>
      </c>
      <c r="L54" s="114" t="s">
        <v>1148</v>
      </c>
      <c r="M54" s="116">
        <v>1</v>
      </c>
      <c r="N54" s="114" t="s">
        <v>27</v>
      </c>
      <c r="O54" s="114" t="s">
        <v>26</v>
      </c>
      <c r="P54" s="79"/>
    </row>
    <row r="55" spans="1:16" s="7" customFormat="1" ht="24.75" customHeight="1" outlineLevel="1" x14ac:dyDescent="0.25">
      <c r="A55" s="142">
        <v>8</v>
      </c>
      <c r="B55" s="111" t="s">
        <v>2665</v>
      </c>
      <c r="C55" s="112" t="s">
        <v>31</v>
      </c>
      <c r="D55" s="110" t="s">
        <v>2694</v>
      </c>
      <c r="E55" s="143">
        <v>42395</v>
      </c>
      <c r="F55" s="143">
        <v>42674</v>
      </c>
      <c r="G55" s="157">
        <f t="shared" si="3"/>
        <v>9.3000000000000007</v>
      </c>
      <c r="H55" s="118" t="s">
        <v>2693</v>
      </c>
      <c r="I55" s="113" t="s">
        <v>64</v>
      </c>
      <c r="J55" s="113" t="s">
        <v>379</v>
      </c>
      <c r="K55" s="117">
        <v>1643705004</v>
      </c>
      <c r="L55" s="114" t="s">
        <v>1148</v>
      </c>
      <c r="M55" s="116">
        <v>1</v>
      </c>
      <c r="N55" s="114" t="s">
        <v>27</v>
      </c>
      <c r="O55" s="114" t="s">
        <v>26</v>
      </c>
      <c r="P55" s="79"/>
    </row>
    <row r="56" spans="1:16" s="7" customFormat="1" ht="24.75" customHeight="1" outlineLevel="1" x14ac:dyDescent="0.25">
      <c r="A56" s="142">
        <v>9</v>
      </c>
      <c r="B56" s="111" t="s">
        <v>2665</v>
      </c>
      <c r="C56" s="112" t="s">
        <v>31</v>
      </c>
      <c r="D56" s="110" t="s">
        <v>2695</v>
      </c>
      <c r="E56" s="143">
        <v>42720</v>
      </c>
      <c r="F56" s="143">
        <v>43084</v>
      </c>
      <c r="G56" s="157">
        <f t="shared" si="3"/>
        <v>12.133333333333333</v>
      </c>
      <c r="H56" s="118" t="s">
        <v>2693</v>
      </c>
      <c r="I56" s="113" t="s">
        <v>64</v>
      </c>
      <c r="J56" s="119" t="s">
        <v>378</v>
      </c>
      <c r="K56" s="117">
        <v>932378715</v>
      </c>
      <c r="L56" s="114" t="s">
        <v>1148</v>
      </c>
      <c r="M56" s="116">
        <v>1</v>
      </c>
      <c r="N56" s="114" t="s">
        <v>27</v>
      </c>
      <c r="O56" s="114" t="s">
        <v>26</v>
      </c>
      <c r="P56" s="79"/>
    </row>
    <row r="57" spans="1:16" s="7" customFormat="1" ht="24.75" customHeight="1" outlineLevel="1" x14ac:dyDescent="0.25">
      <c r="A57" s="142">
        <v>10</v>
      </c>
      <c r="B57" s="64" t="s">
        <v>2665</v>
      </c>
      <c r="C57" s="65" t="s">
        <v>31</v>
      </c>
      <c r="D57" s="63" t="s">
        <v>2696</v>
      </c>
      <c r="E57" s="143">
        <v>43085</v>
      </c>
      <c r="F57" s="143">
        <v>43404</v>
      </c>
      <c r="G57" s="157">
        <f t="shared" si="3"/>
        <v>10.633333333333333</v>
      </c>
      <c r="H57" s="118" t="s">
        <v>2697</v>
      </c>
      <c r="I57" s="63" t="s">
        <v>64</v>
      </c>
      <c r="J57" s="63" t="s">
        <v>378</v>
      </c>
      <c r="K57" s="66">
        <v>838794633</v>
      </c>
      <c r="L57" s="65" t="s">
        <v>1148</v>
      </c>
      <c r="M57" s="116">
        <v>1</v>
      </c>
      <c r="N57" s="65" t="s">
        <v>27</v>
      </c>
      <c r="O57" s="65" t="s">
        <v>26</v>
      </c>
      <c r="P57" s="79"/>
    </row>
    <row r="58" spans="1:16" s="7" customFormat="1" ht="24.75" customHeight="1" outlineLevel="1" x14ac:dyDescent="0.25">
      <c r="A58" s="142">
        <v>11</v>
      </c>
      <c r="B58" s="64" t="s">
        <v>2665</v>
      </c>
      <c r="C58" s="65" t="s">
        <v>31</v>
      </c>
      <c r="D58" s="63" t="s">
        <v>2698</v>
      </c>
      <c r="E58" s="143">
        <v>43405</v>
      </c>
      <c r="F58" s="143">
        <v>43444</v>
      </c>
      <c r="G58" s="157">
        <f t="shared" si="3"/>
        <v>1.3</v>
      </c>
      <c r="H58" s="118" t="s">
        <v>2697</v>
      </c>
      <c r="I58" s="63" t="s">
        <v>64</v>
      </c>
      <c r="J58" s="63" t="s">
        <v>378</v>
      </c>
      <c r="K58" s="66">
        <v>96886302</v>
      </c>
      <c r="L58" s="65" t="s">
        <v>1148</v>
      </c>
      <c r="M58" s="116">
        <v>1</v>
      </c>
      <c r="N58" s="65" t="s">
        <v>27</v>
      </c>
      <c r="O58" s="65" t="s">
        <v>26</v>
      </c>
      <c r="P58" s="79"/>
    </row>
    <row r="59" spans="1:16" s="7" customFormat="1" ht="24.75" customHeight="1" outlineLevel="1" x14ac:dyDescent="0.25">
      <c r="A59" s="142">
        <v>12</v>
      </c>
      <c r="B59" s="64" t="s">
        <v>2665</v>
      </c>
      <c r="C59" s="65" t="s">
        <v>31</v>
      </c>
      <c r="D59" s="63" t="s">
        <v>2699</v>
      </c>
      <c r="E59" s="143">
        <v>43480</v>
      </c>
      <c r="F59" s="143">
        <v>43809</v>
      </c>
      <c r="G59" s="157">
        <f t="shared" si="3"/>
        <v>10.966666666666667</v>
      </c>
      <c r="H59" s="118" t="s">
        <v>2700</v>
      </c>
      <c r="I59" s="63" t="s">
        <v>64</v>
      </c>
      <c r="J59" s="63" t="s">
        <v>378</v>
      </c>
      <c r="K59" s="66">
        <v>917913296</v>
      </c>
      <c r="L59" s="65" t="s">
        <v>1148</v>
      </c>
      <c r="M59" s="116">
        <v>1</v>
      </c>
      <c r="N59" s="65" t="s">
        <v>2634</v>
      </c>
      <c r="O59" s="65" t="s">
        <v>26</v>
      </c>
      <c r="P59" s="79"/>
    </row>
    <row r="60" spans="1:16" s="7" customFormat="1" ht="24.75" customHeight="1" outlineLevel="1" x14ac:dyDescent="0.25">
      <c r="A60" s="142">
        <v>13</v>
      </c>
      <c r="B60" s="64"/>
      <c r="C60" s="122"/>
      <c r="D60" s="63"/>
      <c r="E60" s="143"/>
      <c r="F60" s="143"/>
      <c r="G60" s="157" t="str">
        <f t="shared" si="3"/>
        <v/>
      </c>
      <c r="H60" s="120"/>
      <c r="I60" s="119"/>
      <c r="J60" s="119"/>
      <c r="K60" s="66"/>
      <c r="L60" s="122"/>
      <c r="M60" s="67"/>
      <c r="N60" s="122"/>
      <c r="O60" s="122"/>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9" t="s">
        <v>2701</v>
      </c>
      <c r="E114" s="143">
        <v>43878</v>
      </c>
      <c r="F114" s="143">
        <v>44196</v>
      </c>
      <c r="G114" s="157">
        <f>IF(AND(E114&lt;&gt;"",F114&lt;&gt;""),((F114-E114)/30),"")</f>
        <v>10.6</v>
      </c>
      <c r="H114" s="118" t="s">
        <v>2700</v>
      </c>
      <c r="I114" s="119" t="s">
        <v>64</v>
      </c>
      <c r="J114" s="119" t="s">
        <v>378</v>
      </c>
      <c r="K114" s="121">
        <v>628838125</v>
      </c>
      <c r="L114" s="100">
        <f>+IF(AND(K114&gt;0,O114="Ejecución"),(K114/877802)*Tabla28[[#This Row],[% participación]],IF(AND(K114&gt;0,O114&lt;&gt;"Ejecución"),"-",""))</f>
        <v>716.3780955158453</v>
      </c>
      <c r="M114" s="122" t="s">
        <v>1148</v>
      </c>
      <c r="N114" s="170">
        <v>1</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5.0000000000000001E-3</v>
      </c>
      <c r="G179" s="162">
        <f>IF(F179&gt;0,SUM(E179+F179),"")</f>
        <v>2.5000000000000001E-2</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2.5000000000000001E-2</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3" t="s">
        <v>2636</v>
      </c>
      <c r="C192" s="233"/>
      <c r="E192" s="5" t="s">
        <v>20</v>
      </c>
      <c r="H192" s="26" t="s">
        <v>24</v>
      </c>
      <c r="J192" s="5" t="s">
        <v>2637</v>
      </c>
      <c r="K192" s="5"/>
      <c r="M192" s="5"/>
      <c r="N192" s="5"/>
      <c r="O192" s="8"/>
      <c r="Q192" s="152"/>
      <c r="R192" s="153"/>
      <c r="S192" s="153"/>
      <c r="T192" s="152"/>
    </row>
    <row r="193" spans="1:18" x14ac:dyDescent="0.25">
      <c r="A193" s="9"/>
      <c r="C193" s="123">
        <v>30279</v>
      </c>
      <c r="D193" s="5"/>
      <c r="E193" s="124">
        <v>13817</v>
      </c>
      <c r="F193" s="5"/>
      <c r="G193" s="5"/>
      <c r="H193" s="145" t="s">
        <v>2682</v>
      </c>
      <c r="J193" s="5"/>
      <c r="K193" s="125">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2683</v>
      </c>
      <c r="J211" s="27" t="s">
        <v>2622</v>
      </c>
      <c r="K211" s="146" t="s">
        <v>2703</v>
      </c>
      <c r="L211" s="21"/>
      <c r="M211" s="21"/>
      <c r="N211" s="21"/>
      <c r="O211" s="8"/>
    </row>
    <row r="212" spans="1:15" x14ac:dyDescent="0.25">
      <c r="A212" s="9"/>
      <c r="B212" s="27" t="s">
        <v>2619</v>
      </c>
      <c r="C212" s="145" t="s">
        <v>2682</v>
      </c>
      <c r="D212" s="21"/>
      <c r="G212" s="27" t="s">
        <v>2621</v>
      </c>
      <c r="H212" s="146" t="s">
        <v>2684</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MICHIN</cp:lastModifiedBy>
  <cp:lastPrinted>2020-12-28T21:30:42Z</cp:lastPrinted>
  <dcterms:created xsi:type="dcterms:W3CDTF">2020-10-14T21:57:42Z</dcterms:created>
  <dcterms:modified xsi:type="dcterms:W3CDTF">2020-12-28T21:43:46Z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