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CONTRATACION 2021\contrataci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<sst xmlns="http://schemas.openxmlformats.org/spreadsheetml/2006/main" count="3107" uniqueCount="2703">
  <si>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</si>
  <si>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</si>
  <si>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</si>
  <si>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</si>
  <si>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</si>
  <si>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</si>
  <si>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</si>
  <si>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</si>
  <si>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</si>
  <si>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</si>
  <si>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</si>
  <si>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</si>
  <si>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</si>
  <si>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</si>
  <si>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</si>
  <si>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</si>
  <si>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</si>
  <si>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</si>
  <si>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</si>
  <si>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</si>
  <si>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</si>
  <si>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</si>
  <si>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</si>
  <si>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</si>
  <si>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</si>
  <si>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</si>
  <si>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</si>
  <si>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</si>
  <si>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</si>
  <si>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</si>
  <si>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</si>
  <si>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</si>
  <si>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</si>
  <si>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</si>
  <si>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</si>
  <si>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</si>
  <si>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</si>
  <si>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</si>
  <si>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</si>
  <si>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</si>
  <si>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</si>
  <si>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</si>
  <si>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</si>
  <si>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</si>
  <si>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</si>
  <si>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</si>
  <si>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</si>
  <si>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</si>
  <si>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</si>
  <si>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</si>
  <si>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</si>
  <si>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</si>
  <si>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</si>
  <si>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</si>
  <si>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</si>
  <si>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</si>
  <si>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</si>
  <si>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</si>
  <si>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</si>
  <si>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</si>
  <si>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</si>
  <si>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</si>
  <si>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</si>
  <si>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</si>
  <si>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</si>
  <si>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</si>
  <si>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</si>
  <si>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</si>
  <si>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</si>
  <si>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</si>
  <si>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</si>
  <si>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</si>
  <si>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</si>
  <si>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</si>
  <si>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</si>
  <si>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</si>
  <si>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</si>
  <si>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</si>
  <si>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</si>
  <si>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</si>
  <si>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</si>
  <si>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</si>
  <si>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</si>
  <si>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</si>
  <si>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</si>
  <si>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</si>
  <si>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</si>
  <si>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</si>
  <si>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</si>
  <si>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</si>
  <si>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</si>
  <si>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</si>
  <si>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</si>
  <si>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</si>
  <si>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</si>
  <si>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</si>
  <si>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</si>
  <si>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</si>
  <si>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</si>
  <si>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</si>
  <si>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</si>
  <si>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</si>
  <si>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</si>
  <si>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</si>
  <si>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</si>
  <si>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</si>
  <si>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</si>
  <si>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</si>
  <si>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</si>
  <si>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</si>
  <si>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</si>
  <si>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</si>
  <si>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</si>
  <si>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</si>
  <si>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</si>
  <si>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</si>
  <si>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</si>
  <si>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</si>
  <si>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</si>
  <si>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</si>
  <si>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</si>
  <si>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</si>
  <si>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</si>
  <si>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</si>
  <si>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</si>
  <si>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</si>
  <si>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</si>
  <si>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</si>
  <si>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</si>
  <si>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</si>
  <si>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</si>
  <si>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</si>
  <si>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</si>
  <si>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</si>
  <si>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</si>
  <si>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</si>
  <si>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</si>
  <si>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</si>
  <si>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</si>
  <si>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</si>
  <si>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</si>
  <si>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</si>
  <si>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</si>
  <si>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</si>
  <si>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</si>
  <si>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</si>
  <si>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</si>
  <si>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</si>
  <si>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</si>
  <si>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</si>
  <si>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</si>
  <si>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</si>
  <si>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</si>
  <si>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</si>
  <si>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</si>
  <si>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</si>
  <si>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</si>
  <si>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</si>
  <si>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</si>
  <si>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</si>
  <si>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</si>
  <si>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</si>
  <si>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</si>
  <si>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</si>
  <si>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</si>
  <si>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</si>
  <si>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</si>
  <si>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</si>
  <si>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</si>
  <si>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</si>
  <si>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</si>
  <si>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</si>
  <si>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</si>
  <si>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</si>
  <si>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</si>
  <si>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</si>
  <si>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</si>
  <si>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</si>
  <si>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</si>
  <si>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</si>
  <si>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</si>
  <si>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</si>
  <si>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</si>
  <si>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</si>
  <si>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</si>
  <si>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</si>
  <si>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</si>
  <si>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</si>
  <si>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</si>
  <si>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</si>
  <si>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</si>
  <si>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</si>
  <si>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</si>
  <si>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</si>
  <si>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</si>
  <si>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</si>
  <si>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</si>
  <si>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</si>
  <si>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</si>
  <si>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</si>
  <si>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</si>
  <si>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</si>
  <si>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</si>
  <si>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</si>
  <si>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</si>
  <si>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</si>
  <si>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</si>
  <si>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</si>
  <si>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</si>
  <si>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</si>
  <si>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</si>
  <si>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</si>
  <si>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</si>
  <si>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</si>
  <si>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</si>
  <si>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</si>
  <si>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</si>
  <si>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</si>
  <si>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</si>
  <si>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</si>
  <si>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</si>
  <si>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</si>
  <si>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</si>
  <si>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</si>
  <si>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</si>
  <si>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</si>
  <si>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</si>
  <si>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</si>
  <si>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</si>
  <si>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</si>
  <si>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</si>
  <si>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</si>
  <si>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</si>
  <si>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</si>
  <si>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</si>
  <si>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</si>
  <si>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</si>
  <si>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</si>
  <si>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</si>
  <si>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</si>
  <si>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</si>
  <si>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</si>
  <si>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</si>
  <si>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</si>
  <si>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</si>
  <si>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</si>
  <si>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</si>
  <si>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</si>
  <si>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</si>
  <si>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</si>
  <si>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</si>
  <si>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</si>
  <si>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</si>
  <si>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</si>
  <si>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</si>
  <si>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</si>
  <si>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</si>
  <si>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</si>
  <si>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</si>
  <si>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</si>
  <si>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</si>
  <si>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</si>
  <si>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</si>
  <si>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</si>
  <si>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</si>
  <si>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</si>
  <si>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</si>
  <si>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</si>
  <si>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</si>
  <si>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</si>
  <si>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</si>
  <si>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</si>
  <si>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</si>
  <si>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</si>
  <si>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</si>
  <si>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</si>
  <si>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</si>
  <si>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</si>
  <si>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</si>
  <si>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</si>
  <si>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</si>
  <si>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</si>
  <si>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</si>
  <si>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</si>
  <si>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</si>
  <si>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</si>
  <si>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</si>
  <si>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</si>
  <si>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</si>
  <si>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</si>
  <si>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</si>
  <si>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</si>
  <si>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</si>
  <si>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</si>
  <si>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</si>
  <si>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</si>
  <si>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</si>
  <si>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</si>
  <si>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</si>
  <si>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</si>
  <si>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</si>
  <si>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</si>
  <si>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</si>
  <si>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</si>
  <si>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</si>
  <si>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</si>
  <si>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</si>
  <si>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</si>
  <si>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</si>
  <si>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</si>
  <si>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</si>
  <si>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</si>
  <si>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</si>
  <si>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</si>
  <si>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</si>
  <si>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</si>
  <si>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</si>
  <si>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</si>
  <si>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</si>
  <si>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</si>
  <si>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</si>
  <si>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</si>
  <si>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</si>
  <si>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</si>
  <si>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</si>
  <si>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</si>
  <si>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</si>
  <si>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</si>
  <si>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</si>
  <si>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</si>
  <si>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</si>
  <si>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</si>
  <si>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</si>
  <si>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</si>
  <si>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</si>
  <si>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</si>
  <si>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</si>
  <si>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</si>
  <si>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</si>
  <si>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</si>
  <si>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</si>
  <si>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</si>
  <si>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</si>
  <si>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</si>
  <si>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</si>
  <si>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</si>
  <si>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</si>
  <si>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</si>
  <si>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</si>
  <si>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</si>
  <si>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</si>
  <si>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</si>
  <si>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</si>
  <si>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</si>
  <si>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</si>
  <si>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</si>
  <si>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</si>
  <si>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</si>
  <si>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</si>
  <si>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</si>
  <si>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</si>
  <si>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</si>
  <si>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</si>
  <si>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</si>
  <si>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</si>
  <si>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</si>
  <si>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</si>
  <si>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</si>
  <si>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</si>
  <si>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</si>
  <si>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</si>
  <si>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</si>
  <si>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</si>
  <si>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</si>
  <si>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</si>
  <si>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</si>
  <si>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</si>
  <si>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</si>
  <si>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</si>
  <si>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</si>
  <si>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</si>
  <si>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</si>
  <si>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</si>
  <si>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</si>
  <si>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</si>
  <si>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</si>
  <si>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</si>
  <si>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</si>
  <si>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</si>
  <si>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</si>
  <si>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</si>
  <si>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</si>
  <si>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</si>
  <si>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</si>
  <si>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</si>
  <si>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</si>
  <si>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</si>
  <si>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</si>
  <si>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</si>
  <si>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</si>
  <si>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</si>
  <si>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</si>
  <si>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</si>
  <si>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</si>
  <si>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</si>
  <si>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</si>
  <si>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</si>
  <si>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</si>
  <si>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</si>
  <si>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</si>
  <si>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</si>
  <si>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</si>
  <si>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</si>
  <si>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</si>
  <si>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</si>
  <si>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</si>
  <si>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</si>
  <si>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</si>
  <si>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</si>
  <si>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</si>
  <si>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</si>
  <si>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</si>
  <si>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</si>
  <si>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</si>
  <si>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</si>
  <si>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</si>
  <si>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</si>
  <si>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</si>
  <si>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</si>
  <si>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</si>
  <si>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</si>
  <si>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</si>
  <si>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</si>
  <si>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</si>
  <si>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</si>
  <si>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</si>
  <si>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</si>
  <si>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</si>
  <si>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</si>
  <si>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</si>
  <si>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</si>
  <si>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</si>
  <si>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</si>
  <si>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</si>
  <si>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</si>
  <si>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</si>
  <si>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</si>
  <si>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</si>
  <si>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</si>
  <si>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</si>
  <si>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</si>
  <si>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</si>
  <si>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</si>
  <si>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</si>
  <si>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</si>
  <si>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</si>
  <si>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</si>
  <si>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</si>
  <si>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</si>
  <si>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</si>
  <si>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</si>
  <si>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</si>
  <si>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</si>
  <si>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</si>
  <si>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</si>
  <si>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</si>
  <si>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</si>
  <si>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</si>
  <si>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</si>
  <si>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</si>
  <si>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</si>
  <si>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</si>
  <si>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</si>
  <si>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</si>
  <si>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</si>
  <si>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</si>
  <si>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</si>
  <si>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</si>
  <si>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</si>
  <si>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</si>
  <si>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</si>
  <si>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</si>
  <si>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</si>
  <si>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</si>
  <si>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</si>
  <si>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</si>
  <si>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</si>
  <si>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</si>
  <si>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</si>
  <si>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</si>
  <si>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</si>
  <si>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</si>
  <si>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</si>
  <si>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</si>
  <si>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</si>
  <si>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</si>
  <si>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</si>
  <si>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</si>
  <si>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</si>
  <si>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</si>
  <si>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</si>
  <si>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</si>
  <si>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</si>
  <si>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</si>
  <si>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</si>
  <si>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</si>
  <si>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</si>
  <si>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</si>
  <si>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</si>
  <si>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</si>
  <si>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</si>
  <si>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</si>
  <si>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</si>
  <si>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</si>
  <si>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</si>
  <si>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</si>
  <si>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</si>
  <si>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</si>
  <si>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</si>
  <si>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</si>
  <si>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</si>
  <si>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</si>
  <si>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</si>
  <si>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</si>
  <si>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</si>
  <si>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</si>
  <si>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</si>
  <si>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</si>
  <si>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</si>
  <si>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</si>
  <si>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</si>
  <si>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</si>
  <si>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</si>
  <si>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</si>
  <si>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</si>
  <si>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</si>
  <si>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</si>
  <si>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</si>
  <si>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</si>
  <si>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</si>
  <si>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</si>
  <si>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</si>
  <si>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</si>
  <si>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</si>
  <si>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</si>
  <si>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</si>
  <si>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</si>
  <si>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</si>
  <si>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</si>
  <si>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</si>
  <si>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</si>
  <si>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</si>
  <si>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</si>
  <si>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</si>
  <si>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</si>
  <si>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</si>
  <si>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</si>
  <si>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</si>
  <si>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</si>
  <si>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</si>
  <si>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</si>
  <si>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</si>
  <si>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</si>
  <si>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</si>
  <si>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</si>
  <si>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</si>
  <si>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</si>
  <si>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</si>
  <si>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</si>
  <si>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</si>
  <si>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</si>
  <si>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</si>
  <si>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</si>
  <si>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</si>
  <si>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</si>
  <si>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</si>
  <si>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</si>
  <si>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</si>
  <si>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</si>
  <si>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</si>
  <si>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</si>
  <si>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</si>
  <si>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</si>
  <si>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</si>
  <si>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</si>
  <si>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</si>
  <si>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</si>
  <si>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</si>
  <si>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</si>
  <si>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</si>
  <si>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</si>
  <si>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</si>
  <si>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</si>
  <si>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</si>
  <si>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</si>
  <si>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</si>
  <si>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</si>
  <si>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</si>
  <si>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</si>
  <si>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</si>
  <si>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</si>
  <si>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</si>
  <si>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</si>
  <si>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</si>
  <si>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</si>
  <si>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</si>
  <si>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</si>
  <si>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</si>
  <si>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</si>
  <si>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</si>
  <si>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</si>
  <si>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</si>
  <si>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</si>
  <si>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</si>
  <si>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</si>
  <si>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</si>
  <si>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</si>
  <si>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</si>
  <si>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</si>
  <si>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</si>
  <si>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</si>
  <si>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</si>
  <si>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</si>
  <si>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</si>
  <si>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</si>
  <si>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</si>
  <si>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</si>
  <si>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</si>
  <si>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</si>
  <si>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</si>
  <si>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</si>
  <si>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</si>
  <si>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</si>
  <si>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</si>
  <si>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</si>
  <si>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</si>
  <si>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</si>
  <si>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</si>
  <si>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</si>
  <si>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</si>
  <si>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</si>
  <si>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</si>
  <si>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</si>
  <si>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</si>
  <si>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</si>
  <si>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</si>
  <si>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</si>
  <si>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</si>
  <si>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</si>
  <si>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</si>
  <si>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</si>
  <si>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</si>
  <si>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</si>
  <si>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</si>
  <si>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</si>
  <si>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</si>
  <si>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</si>
  <si>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</si>
  <si>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</si>
  <si>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</si>
  <si>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</si>
  <si>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</si>
  <si>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</si>
  <si>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</si>
  <si>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</si>
  <si>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</si>
  <si>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</si>
  <si>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</si>
  <si>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</si>
  <si>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</si>
  <si>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</si>
  <si>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</si>
  <si>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</si>
  <si>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</si>
  <si>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</si>
  <si>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</si>
  <si>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</si>
  <si>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</si>
  <si>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</si>
  <si>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</si>
  <si>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</si>
  <si>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</si>
  <si>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</si>
  <si>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</si>
  <si>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</si>
  <si>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</si>
  <si>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</si>
  <si>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</si>
  <si>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</si>
  <si>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</si>
  <si>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</si>
  <si>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</si>
  <si>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</si>
  <si>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</si>
  <si>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</si>
  <si>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</si>
  <si>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</si>
  <si>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</si>
  <si>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</si>
  <si>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</si>
  <si>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</si>
  <si>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</si>
  <si>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</si>
  <si>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</si>
  <si>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</si>
  <si>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</si>
  <si>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</si>
  <si>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</si>
  <si>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</si>
  <si>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</si>
  <si>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</si>
  <si>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</si>
  <si>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</si>
  <si>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</si>
  <si>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</si>
  <si>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</si>
  <si>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</si>
  <si>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</si>
  <si>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</si>
  <si>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</si>
  <si>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</si>
  <si>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</si>
  <si>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</si>
  <si>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</si>
  <si>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</si>
  <si>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</si>
  <si>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</si>
  <si>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</si>
  <si>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</si>
  <si>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</si>
  <si>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</si>
  <si>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</si>
  <si>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</si>
  <si>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</si>
  <si>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</si>
  <si>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</si>
  <si>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</si>
  <si>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</si>
  <si>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</si>
  <si>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</si>
  <si>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</si>
  <si>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</si>
  <si>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</si>
  <si>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</si>
  <si>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</si>
  <si>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</si>
  <si>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</si>
  <si>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</si>
  <si>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</si>
  <si>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</si>
  <si>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</si>
  <si>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</si>
  <si>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</si>
  <si>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</si>
  <si>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</si>
  <si>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</si>
  <si>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</si>
  <si>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</si>
  <si>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</si>
  <si>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</si>
  <si>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</si>
  <si>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</si>
  <si>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</si>
  <si>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</si>
  <si>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</si>
  <si>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</si>
  <si>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</si>
  <si>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</si>
  <si>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</si>
  <si>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</si>
  <si>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</si>
  <si>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</si>
  <si>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</si>
  <si>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</si>
  <si>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</si>
  <si>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</si>
  <si>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</si>
  <si>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</si>
  <si>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</si>
  <si>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</si>
  <si>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</si>
  <si>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</si>
  <si>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</si>
  <si>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</si>
  <si>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</si>
  <si>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</si>
  <si>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</si>
  <si>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</si>
  <si>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</si>
  <si>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</si>
  <si>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</si>
  <si>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</si>
  <si>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</si>
  <si>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</si>
  <si>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</si>
  <si>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</si>
  <si>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</si>
  <si>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</si>
  <si>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</si>
  <si>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</si>
  <si>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</si>
  <si>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</si>
  <si>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</si>
  <si>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</si>
  <si>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</si>
  <si>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</si>
  <si>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</si>
  <si>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</si>
  <si>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</si>
  <si>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</si>
  <si>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</si>
  <si>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</si>
  <si>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</si>
  <si>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</si>
  <si>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</si>
  <si>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</si>
  <si>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</si>
  <si>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</si>
  <si>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</si>
  <si>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</si>
  <si>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</si>
  <si>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</si>
  <si>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</si>
  <si>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</si>
  <si>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</si>
  <si>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</si>
  <si>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</si>
  <si>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</si>
  <si>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</si>
  <si>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</si>
  <si>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</si>
  <si>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</si>
  <si>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</si>
  <si>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</si>
  <si>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</si>
  <si>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</si>
  <si>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</si>
  <si>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</si>
  <si>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</si>
  <si>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</si>
  <si>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</si>
  <si>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</si>
  <si>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</si>
  <si>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</si>
  <si>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</si>
  <si>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</si>
  <si>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</si>
  <si>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</si>
  <si>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</si>
  <si>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</si>
  <si>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</si>
  <si>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</si>
  <si>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</si>
  <si>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</si>
  <si>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</si>
  <si>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</si>
  <si>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</si>
  <si>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</si>
  <si>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</si>
  <si>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</si>
  <si>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</si>
  <si>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</si>
  <si>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</si>
  <si>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</si>
  <si>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</si>
  <si>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</si>
  <si>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</si>
  <si>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</si>
  <si>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</si>
  <si>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</si>
  <si>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</si>
  <si>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</si>
  <si>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</si>
  <si>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</si>
  <si>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</si>
  <si>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</si>
  <si>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</si>
  <si>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</si>
  <si>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</si>
  <si>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</si>
  <si>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</si>
  <si>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</si>
  <si>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</si>
  <si>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</si>
  <si>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</si>
  <si>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</si>
  <si>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</si>
  <si>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</si>
  <si>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</si>
  <si>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</si>
  <si>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</si>
  <si>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</si>
  <si>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</si>
  <si>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</si>
  <si>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</si>
  <si>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</si>
  <si>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</si>
  <si>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</si>
  <si>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</si>
  <si>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</si>
  <si>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</si>
  <si>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</si>
  <si>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</si>
  <si>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</si>
  <si>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</si>
  <si>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</si>
  <si>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</si>
  <si>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</si>
  <si>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</si>
  <si>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</si>
  <si>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</si>
  <si>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</si>
  <si>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</si>
  <si>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</si>
  <si>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</si>
  <si>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</si>
  <si>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</si>
  <si>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</si>
  <si>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</si>
  <si>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</si>
  <si>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</si>
  <si>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</si>
  <si>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</si>
  <si>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</si>
  <si>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</si>
  <si>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</si>
  <si>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</si>
  <si>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</si>
  <si>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</si>
  <si>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</si>
  <si>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</si>
  <si>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</si>
  <si>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</si>
  <si>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</si>
  <si>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</si>
  <si>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</si>
  <si>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</si>
  <si>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</si>
  <si>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</si>
  <si>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</si>
  <si>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</si>
  <si>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</si>
  <si>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</si>
  <si>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</si>
  <si>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</si>
  <si>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</si>
  <si>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</si>
  <si>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</si>
  <si>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</si>
  <si>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</si>
  <si>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</si>
  <si>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</si>
  <si>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</si>
  <si>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</si>
  <si>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</si>
  <si>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</si>
  <si>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</si>
  <si>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</si>
  <si>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</si>
  <si>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</si>
  <si>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</si>
  <si>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</si>
  <si>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</si>
  <si>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</si>
  <si>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</si>
  <si>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</si>
  <si>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</si>
  <si>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</si>
  <si>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</si>
  <si>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</si>
  <si>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</si>
  <si>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</si>
  <si>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</si>
  <si>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</si>
  <si>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</si>
  <si>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</si>
  <si>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</si>
  <si>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</si>
  <si>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</si>
  <si>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</si>
  <si>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</si>
  <si>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</si>
  <si>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</si>
  <si>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</si>
  <si>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</si>
  <si>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</si>
  <si>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</si>
  <si>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</si>
  <si>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</si>
  <si>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</si>
  <si>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</si>
  <si>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</si>
  <si>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</si>
  <si>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</si>
  <si>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</si>
  <si>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</si>
  <si>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</si>
  <si>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</si>
  <si>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</si>
  <si>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</si>
  <si>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</si>
  <si>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</si>
  <si>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</si>
  <si>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</si>
  <si>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</si>
  <si>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</si>
  <si>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</si>
  <si>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</si>
  <si>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</si>
  <si>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</si>
  <si>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</si>
  <si>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</si>
  <si>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</si>
  <si>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</si>
  <si>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</si>
  <si>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</si>
  <si>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</si>
  <si>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</si>
  <si>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</si>
  <si>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</si>
  <si>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</si>
  <si>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</si>
  <si>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</si>
  <si>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</si>
  <si>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</si>
  <si>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</si>
  <si>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</si>
  <si>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</si>
  <si>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</si>
  <si>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</si>
  <si>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</si>
  <si>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</si>
  <si>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</si>
  <si>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</si>
  <si>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</si>
  <si>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</si>
  <si>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</si>
  <si>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</si>
  <si>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</si>
  <si>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</si>
  <si>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</si>
  <si>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</si>
  <si>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</si>
  <si>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</si>
  <si>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</si>
  <si>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</si>
  <si>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</si>
  <si>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</si>
  <si>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</si>
  <si>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</si>
  <si>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</si>
  <si>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</si>
  <si>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</si>
  <si>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</si>
  <si>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</si>
  <si>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</si>
  <si>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</si>
  <si>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</si>
  <si>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</si>
  <si>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</si>
  <si>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</si>
  <si>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</si>
  <si>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</si>
  <si>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</si>
  <si>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</si>
  <si>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</si>
  <si>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</si>
  <si>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</si>
  <si>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</si>
  <si>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</si>
  <si>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</si>
  <si>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</si>
  <si>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</si>
  <si>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</si>
  <si>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</si>
  <si>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</si>
  <si>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</si>
  <si>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</si>
  <si>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</si>
  <si>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</si>
  <si>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</si>
  <si>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</si>
  <si>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</si>
  <si>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</si>
  <si>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</si>
  <si>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</si>
  <si>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</si>
  <si>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</si>
  <si>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</si>
  <si>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</si>
  <si>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</si>
  <si>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</si>
  <si>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</si>
  <si>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</si>
  <si>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</si>
  <si>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</si>
  <si>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</si>
  <si>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</si>
  <si>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</si>
  <si>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</si>
  <si>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</si>
  <si>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</si>
  <si>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</si>
  <si>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</si>
  <si>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</si>
  <si>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</si>
  <si>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</si>
  <si>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</si>
  <si>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</si>
  <si>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</si>
  <si>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</si>
  <si>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</si>
  <si>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</si>
  <si>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</si>
  <si>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</si>
  <si>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</si>
  <si>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</si>
  <si>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</si>
  <si>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</si>
  <si>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</si>
  <si>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</si>
  <si>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</si>
  <si>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</si>
  <si>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</si>
  <si>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</si>
  <si>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</si>
  <si>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</si>
  <si>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</si>
  <si>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</si>
  <si>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</si>
  <si>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</si>
  <si>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</si>
  <si>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</si>
  <si>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</si>
  <si>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</si>
  <si>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</si>
  <si>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</si>
  <si>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</si>
  <si>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</si>
  <si>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</si>
  <si>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</si>
  <si>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</si>
  <si>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</si>
  <si>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</si>
  <si>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</si>
  <si>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</si>
  <si>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</si>
  <si>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</si>
  <si>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</si>
  <si>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</si>
  <si>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</si>
  <si>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</si>
  <si>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</si>
  <si>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</si>
  <si>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</si>
  <si>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</si>
  <si>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</si>
  <si>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</si>
  <si>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</si>
  <si>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</si>
  <si>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</si>
  <si>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</si>
  <si>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</si>
  <si>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</si>
  <si>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</si>
  <si>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</si>
  <si>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</si>
  <si>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</si>
  <si>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</si>
  <si>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</si>
  <si>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</si>
  <si>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</si>
  <si>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</si>
  <si>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</si>
  <si>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</si>
  <si>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</si>
  <si>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</si>
  <si>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</si>
  <si>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</si>
  <si>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</si>
  <si>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</si>
  <si>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</si>
  <si>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</si>
  <si>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</si>
  <si>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</si>
  <si>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</si>
  <si>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</si>
  <si>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</si>
  <si>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</si>
  <si>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</si>
  <si>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</si>
  <si>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</si>
  <si>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</si>
  <si>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</si>
  <si>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</si>
  <si>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</si>
  <si>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</si>
  <si>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</si>
  <si>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</si>
  <si>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</si>
  <si>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</si>
  <si>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</si>
  <si>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</si>
  <si>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</si>
  <si>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</si>
  <si>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</si>
  <si>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</si>
  <si>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</si>
  <si>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</si>
  <si>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</si>
  <si>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</si>
  <si>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</si>
  <si>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</si>
  <si>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</si>
  <si>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</si>
  <si>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</si>
  <si>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</si>
  <si>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</si>
  <si>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</si>
  <si>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</si>
  <si>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</si>
  <si>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</si>
  <si>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</si>
  <si>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</si>
  <si>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</si>
  <si>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</si>
  <si>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</si>
  <si>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</si>
  <si>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</si>
  <si>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</si>
  <si>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</si>
  <si>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</si>
  <si>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</si>
  <si>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</si>
  <si>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</si>
  <si>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</si>
  <si>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</si>
  <si>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</si>
  <si>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</si>
  <si>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</si>
  <si>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</si>
  <si>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</si>
  <si>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</si>
  <si>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</si>
  <si>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</si>
  <si>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</si>
  <si>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</si>
  <si>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</si>
  <si>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</si>
  <si>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</si>
  <si>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</si>
  <si>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</si>
  <si>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</si>
  <si>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</si>
  <si>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</si>
  <si>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</si>
  <si>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</si>
  <si>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</si>
  <si>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</si>
  <si>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</si>
  <si>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</si>
  <si>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</si>
  <si>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</si>
  <si>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</si>
  <si>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</si>
  <si>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</si>
  <si>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</si>
  <si>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</si>
  <si>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</si>
  <si>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</si>
  <si>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</si>
  <si>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</si>
  <si>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</si>
  <si>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</si>
  <si>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</si>
  <si>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</si>
  <si>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</si>
  <si>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</si>
  <si>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</si>
  <si>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</si>
  <si>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</si>
  <si>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</si>
  <si>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</si>
  <si>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</si>
  <si>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</si>
  <si>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</si>
  <si>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</si>
  <si>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</si>
  <si>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</si>
  <si>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</si>
  <si>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</si>
  <si>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</si>
  <si>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</si>
  <si>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</si>
  <si>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</si>
  <si>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</si>
  <si>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</si>
  <si>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</si>
  <si>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</si>
  <si>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</si>
  <si>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</si>
  <si>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</si>
  <si>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</si>
  <si>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</si>
  <si>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</si>
  <si>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</si>
  <si>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</si>
  <si>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</si>
  <si>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</si>
  <si>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</si>
  <si>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</si>
  <si>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</si>
  <si>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</si>
  <si>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</si>
  <si>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</si>
  <si>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</si>
  <si>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</si>
  <si>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</si>
  <si>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</si>
  <si>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</si>
  <si>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</si>
  <si>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</si>
  <si>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</si>
  <si>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</si>
  <si>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</si>
  <si>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</si>
  <si>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</si>
  <si>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</si>
  <si>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</si>
  <si>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</si>
  <si>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</si>
  <si>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</si>
  <si>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</si>
  <si>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</si>
  <si>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</si>
  <si>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</si>
  <si>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</si>
  <si>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</si>
  <si>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</si>
  <si>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</si>
  <si>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</si>
  <si>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</si>
  <si>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</si>
  <si>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</si>
  <si>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</si>
  <si>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</si>
  <si>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</si>
  <si>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</si>
  <si>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</si>
  <si>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</si>
  <si>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</si>
  <si>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</si>
  <si>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</si>
  <si>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</si>
  <si>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</si>
  <si>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</si>
  <si>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</si>
  <si>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</si>
  <si>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</si>
  <si>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</si>
  <si>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</si>
  <si>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</si>
  <si>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</si>
  <si>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</si>
  <si>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</si>
  <si>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</si>
  <si>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</si>
  <si>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</si>
  <si>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</si>
  <si>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</si>
  <si>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</si>
  <si>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</si>
  <si>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</si>
  <si>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</si>
  <si>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</si>
  <si>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</si>
  <si>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</si>
  <si>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</si>
  <si>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</si>
  <si>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</si>
  <si>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</si>
  <si>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</si>
  <si>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</si>
  <si>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</si>
  <si>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</si>
  <si>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</si>
  <si>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</si>
  <si>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</si>
  <si>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</si>
  <si>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</si>
  <si>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</si>
  <si>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</si>
  <si>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</si>
  <si>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</si>
  <si>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</si>
  <si>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</si>
  <si>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</si>
  <si>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</si>
  <si>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</si>
  <si>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</si>
  <si>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</si>
  <si>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</si>
  <si>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</si>
  <si>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</si>
  <si>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</si>
  <si>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</si>
  <si>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</si>
  <si>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</si>
  <si>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</si>
  <si>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</si>
  <si>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</si>
  <si>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</si>
  <si>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</si>
  <si>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</si>
  <si>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</si>
  <si>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</si>
  <si>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</si>
  <si>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</si>
  <si>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</si>
  <si>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</si>
  <si>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</si>
  <si>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</si>
  <si>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</si>
  <si>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</si>
  <si>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</si>
  <si>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</si>
  <si>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</si>
  <si>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</si>
  <si>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</si>
  <si>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</si>
  <si>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</si>
  <si>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</si>
  <si>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</si>
  <si>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</si>
  <si>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</si>
  <si>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</si>
  <si>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</si>
  <si>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</si>
  <si>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</si>
  <si>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</si>
  <si>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</si>
  <si>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</si>
  <si>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</si>
  <si>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</si>
  <si>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</si>
  <si>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</si>
  <si>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</si>
  <si>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</si>
  <si>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</si>
  <si>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</si>
  <si>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</si>
  <si>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</si>
  <si>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</si>
  <si>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</si>
  <si>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</si>
  <si>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</si>
  <si>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</si>
  <si>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</si>
  <si>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</si>
  <si>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</si>
  <si>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</si>
  <si>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</si>
  <si>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</si>
  <si>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</si>
  <si>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</si>
  <si>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</si>
  <si>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</si>
  <si>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</si>
  <si>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</si>
  <si>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</si>
  <si>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</si>
  <si>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</si>
  <si>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</si>
  <si>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</si>
  <si>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</si>
  <si>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</si>
  <si>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</si>
  <si>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</si>
  <si>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</si>
  <si>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</si>
  <si>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</si>
  <si>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</si>
  <si>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</si>
  <si>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</si>
  <si>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</si>
  <si>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</si>
  <si>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</si>
  <si>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</si>
  <si>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</si>
  <si>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</si>
  <si>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</si>
  <si>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</si>
  <si>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</si>
  <si>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</si>
  <si>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</si>
  <si>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</si>
  <si>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</si>
  <si>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</si>
  <si>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</si>
  <si>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</si>
  <si>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</si>
  <si>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</si>
  <si>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</si>
  <si>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</si>
  <si>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</si>
  <si>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</si>
  <si>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</si>
  <si>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</si>
  <si>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</si>
  <si>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</si>
  <si>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</si>
  <si>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</si>
  <si>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</si>
  <si>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</si>
  <si>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</si>
  <si>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</si>
  <si>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</si>
  <si>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</si>
  <si>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</si>
  <si>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</si>
  <si>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</si>
  <si>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</si>
  <si>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</si>
  <si>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</si>
  <si>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</si>
  <si>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</si>
  <si>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</si>
  <si>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</si>
  <si>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</si>
  <si>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</si>
  <si>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</si>
  <si>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</si>
  <si>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</si>
  <si>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</si>
  <si>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</si>
  <si>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</si>
  <si>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</si>
  <si>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</si>
  <si>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</si>
  <si>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</si>
  <si>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</si>
  <si>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</si>
  <si>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</si>
  <si>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</si>
  <si>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</si>
  <si>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</si>
  <si>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</si>
  <si>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</si>
  <si>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</si>
  <si>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</si>
  <si>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</si>
  <si>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</si>
  <si>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</si>
  <si>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</si>
  <si>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</si>
  <si>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</si>
  <si>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</si>
  <si>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</si>
  <si>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</si>
  <si>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</si>
  <si>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</si>
  <si>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</si>
  <si>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</si>
  <si>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</si>
  <si>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</si>
  <si>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</si>
  <si>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</si>
  <si>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</si>
  <si>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</si>
  <si>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</si>
  <si>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</si>
  <si>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</si>
  <si>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</si>
  <si>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</si>
  <si>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</si>
  <si>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</si>
  <si>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</si>
  <si>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</si>
  <si>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</si>
  <si>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</si>
  <si>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</si>
  <si>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</si>
  <si>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</si>
  <si>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</si>
  <si>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</si>
  <si>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</si>
  <si>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</si>
  <si>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</si>
  <si>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</si>
  <si>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</si>
  <si>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</si>
  <si>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</si>
  <si>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</si>
  <si>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</si>
  <si>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</si>
  <si>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</si>
  <si>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</si>
  <si>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</si>
  <si>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</si>
  <si>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</si>
  <si>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</si>
  <si>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</si>
  <si>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</si>
  <si>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</si>
  <si>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</si>
  <si>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</si>
  <si>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</si>
  <si>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</si>
  <si>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</si>
  <si>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</si>
  <si>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</si>
  <si>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</si>
  <si>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</si>
  <si>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</si>
  <si>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</si>
  <si>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</si>
  <si>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</si>
  <si>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</si>
  <si>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</si>
  <si>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</si>
  <si>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</si>
  <si>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</si>
  <si>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</si>
  <si>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</si>
  <si>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</si>
  <si>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</si>
  <si>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</si>
  <si>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</si>
  <si>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</si>
  <si>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</si>
  <si>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</si>
  <si>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</si>
  <si>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</si>
  <si>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</si>
  <si>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</si>
  <si>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</si>
  <si>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</si>
  <si>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</si>
  <si>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</si>
  <si>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</si>
  <si>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</si>
  <si>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</si>
  <si>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</si>
  <si>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</si>
  <si>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</si>
  <si>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</si>
  <si>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</si>
  <si>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</si>
  <si>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</si>
  <si>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</si>
  <si>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</si>
  <si>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</si>
  <si>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</si>
  <si>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</si>
  <si>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</si>
  <si>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</si>
  <si>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</si>
  <si>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</si>
  <si>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</si>
  <si>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</si>
  <si>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</si>
  <si>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</si>
  <si>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</si>
  <si>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</si>
  <si>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</si>
  <si>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</si>
  <si>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</si>
  <si>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</si>
  <si>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</si>
  <si>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</si>
  <si>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</si>
  <si>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</si>
  <si>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</si>
  <si>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</si>
  <si>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</si>
  <si>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</si>
  <si>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</si>
  <si>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</si>
  <si>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</si>
  <si>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</si>
  <si>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</si>
  <si>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</si>
  <si>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</si>
  <si>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</si>
  <si>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</si>
  <si>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</si>
  <si>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</si>
  <si>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</si>
  <si>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</si>
  <si>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</si>
  <si>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</si>
  <si>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</si>
  <si>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</si>
  <si>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</si>
  <si>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</si>
  <si>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</si>
  <si>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</si>
  <si>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</si>
  <si>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</si>
  <si>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</si>
  <si>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</si>
  <si>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</si>
  <si>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</si>
  <si>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</si>
  <si>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</si>
  <si>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</si>
  <si>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</si>
  <si>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</si>
  <si>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</si>
  <si>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</si>
  <si>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</si>
  <si>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</si>
  <si>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</si>
  <si>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</si>
  <si>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</si>
  <si>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</si>
  <si>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</si>
  <si>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</si>
  <si>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</si>
  <si>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</si>
  <si>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</si>
  <si>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</si>
  <si>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</si>
  <si>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</si>
  <si>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</si>
  <si>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</si>
  <si>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</si>
  <si>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</si>
  <si>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</si>
  <si>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</si>
  <si>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</si>
  <si>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</si>
  <si>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</si>
  <si>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</si>
  <si>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</si>
  <si>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</si>
  <si>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</si>
  <si>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</si>
  <si>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</si>
  <si>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</si>
  <si>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</si>
  <si>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</si>
  <si>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</si>
  <si>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</si>
  <si>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</si>
  <si>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</si>
  <si>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</si>
  <si>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</si>
  <si>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</si>
  <si>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</si>
  <si>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</si>
  <si>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</si>
  <si>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</si>
  <si>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</si>
  <si>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</si>
  <si>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</si>
  <si>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</si>
  <si>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</si>
  <si>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</si>
  <si>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</si>
  <si>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</si>
  <si>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</si>
  <si>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</si>
  <si>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</si>
  <si>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</si>
  <si>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</si>
  <si>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</si>
  <si>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</si>
  <si>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</si>
  <si>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</si>
  <si>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</si>
  <si>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</si>
  <si>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</si>
  <si>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</si>
  <si>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</si>
  <si>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</si>
  <si>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</si>
  <si>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</si>
  <si>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</si>
  <si>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</si>
  <si>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</si>
  <si>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</si>
  <si>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</si>
  <si>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</si>
  <si>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</si>
  <si>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</si>
  <si>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</si>
  <si>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</si>
  <si>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</si>
  <si>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</si>
  <si>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</si>
  <si>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</si>
  <si>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</si>
  <si>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</si>
  <si>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</si>
  <si>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</si>
  <si>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</si>
  <si>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</si>
  <si>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</si>
  <si>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</si>
  <si>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</si>
  <si>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</si>
  <si>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</si>
  <si>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</si>
  <si>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</si>
  <si>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</si>
  <si>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</si>
  <si>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</si>
  <si>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</si>
  <si>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</si>
  <si>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</si>
  <si>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</si>
  <si>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</si>
  <si>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</si>
  <si>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</si>
  <si>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</si>
  <si>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</si>
  <si>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</si>
  <si>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</si>
  <si>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</si>
  <si>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</si>
  <si>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</si>
  <si>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</si>
  <si>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</si>
  <si>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</si>
  <si>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</si>
  <si>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</si>
  <si>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</si>
  <si>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</si>
  <si>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</si>
  <si>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</si>
  <si>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</si>
  <si>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</si>
  <si>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</si>
  <si>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</si>
  <si>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</si>
  <si>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</si>
  <si>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</si>
  <si>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</si>
  <si>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</si>
  <si>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</si>
  <si>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</si>
  <si>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</si>
  <si>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</si>
  <si>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</si>
  <si>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</si>
  <si>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</si>
  <si>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</si>
  <si>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</si>
  <si>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</si>
  <si>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</si>
  <si>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</si>
  <si>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</si>
  <si>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</si>
  <si>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</si>
  <si>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</si>
  <si>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</si>
  <si>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</si>
  <si>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</si>
  <si>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</si>
  <si>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</si>
  <si>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</si>
  <si>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</si>
  <si>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</si>
  <si>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</si>
  <si>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</si>
  <si>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</si>
  <si>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</si>
  <si>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</si>
  <si>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</si>
  <si>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</si>
  <si>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</si>
  <si>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</si>
  <si>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</si>
  <si>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</si>
  <si>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</si>
  <si>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</si>
  <si>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</si>
  <si>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</si>
  <si>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</si>
  <si>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</si>
  <si>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</si>
  <si>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</si>
  <si>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</si>
  <si>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</si>
  <si>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</si>
  <si>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</si>
  <si>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</si>
  <si>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</si>
  <si>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</si>
  <si>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</si>
  <si>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</si>
  <si>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</si>
  <si>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</si>
  <si>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</si>
  <si>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</si>
  <si>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</si>
  <si>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</si>
  <si>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</si>
  <si>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</si>
  <si>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</si>
  <si>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</si>
  <si>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</si>
  <si>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</si>
  <si>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</si>
  <si>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</si>
  <si>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</si>
  <si>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</si>
  <si>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</si>
  <si>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</si>
  <si>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</si>
  <si>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</si>
  <si>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</si>
  <si>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</si>
  <si>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</si>
  <si>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</si>
  <si>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</si>
  <si>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</si>
  <si>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</si>
  <si>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</si>
  <si>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</si>
  <si>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</si>
  <si>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</si>
  <si>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</si>
  <si>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</si>
  <si>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</si>
  <si>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</si>
  <si>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</si>
  <si>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</si>
  <si>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</si>
  <si>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</si>
  <si>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</si>
  <si>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</si>
  <si>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</si>
  <si>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</si>
  <si>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</si>
  <si>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</si>
  <si>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</si>
  <si>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</si>
  <si>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</si>
  <si>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</si>
  <si>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</si>
  <si>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</si>
  <si>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</si>
  <si>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</si>
  <si>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</si>
  <si>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</si>
  <si>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</si>
  <si>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</si>
  <si>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</si>
  <si>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</si>
  <si>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</si>
  <si>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</si>
  <si>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</si>
  <si>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</si>
  <si>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</si>
  <si>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</si>
  <si>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</si>
  <si>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</si>
  <si>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</si>
  <si>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</si>
  <si>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</si>
  <si>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</si>
  <si>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</si>
  <si>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</si>
  <si>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</si>
  <si>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</si>
  <si>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</si>
  <si>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</si>
  <si>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</si>
  <si>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</si>
  <si>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</si>
  <si>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</si>
  <si>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</si>
  <si>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</si>
  <si>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</si>
  <si>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</si>
  <si>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</si>
  <si>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</si>
  <si>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</si>
  <si>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</si>
  <si>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</si>
  <si>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</si>
  <si>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</si>
  <si>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</si>
  <si>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</si>
  <si>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</si>
  <si>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</si>
  <si>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</si>
  <si>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</si>
  <si>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</si>
  <si>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</si>
  <si>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</si>
  <si>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</si>
  <si>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</si>
  <si>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</si>
  <si>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</si>
  <si>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</si>
  <si>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</si>
  <si>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</si>
  <si>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</si>
  <si>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</si>
  <si>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</si>
  <si>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</si>
  <si>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</si>
  <si>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</si>
  <si>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</si>
  <si>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</si>
  <si>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</si>
  <si>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</si>
  <si>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</si>
  <si>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</si>
  <si>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</si>
  <si>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</si>
  <si>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</si>
  <si>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</si>
  <si>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</si>
  <si>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</si>
  <si>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</si>
  <si>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</si>
  <si>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</si>
  <si>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</si>
  <si>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</si>
  <si>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</si>
  <si>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</si>
  <si>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</si>
  <si>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</si>
  <si>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</si>
  <si>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</si>
  <si>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</si>
  <si>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</si>
  <si>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</si>
  <si>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</si>
  <si>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</si>
  <si>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</si>
  <si>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</si>
  <si>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</si>
  <si>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</si>
  <si>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</si>
  <si>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</si>
  <si>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</si>
  <si>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</si>
  <si>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</si>
  <si>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</si>
  <si>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</si>
  <si>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</si>
  <si>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</si>
  <si>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</si>
  <si>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</si>
  <si>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</si>
  <si>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</si>
  <si>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</si>
  <si>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</si>
  <si>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</si>
  <si>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</si>
  <si>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</si>
  <si>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</si>
  <si>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</si>
  <si>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</si>
  <si>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</si>
  <si>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</si>
  <si>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</si>
  <si>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</si>
  <si>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</si>
  <si>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</si>
  <si>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</si>
  <si>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</si>
  <si>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</si>
  <si>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</si>
  <si>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</si>
  <si>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</si>
  <si>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</si>
  <si>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</si>
  <si>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</si>
  <si>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</si>
  <si>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</si>
  <si>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</si>
  <si>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</si>
  <si>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</si>
  <si>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</si>
  <si>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</si>
  <si>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</si>
  <si>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</si>
  <si>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</si>
  <si>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</si>
  <si>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</si>
  <si>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</si>
  <si>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</si>
  <si>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</si>
  <si>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</si>
  <si>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</si>
  <si>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</si>
  <si>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</si>
  <si>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</si>
  <si>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</si>
  <si>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</si>
  <si>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</si>
  <si>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</si>
  <si>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</si>
  <si>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</si>
  <si>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</si>
  <si>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</si>
  <si>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</si>
  <si>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</si>
  <si>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</si>
  <si>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</si>
  <si>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</si>
  <si>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</si>
  <si>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</si>
  <si>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</si>
  <si>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</si>
  <si>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</si>
  <si>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</si>
  <si>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</si>
  <si>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</si>
  <si>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</si>
  <si>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</si>
  <si>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</si>
  <si>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</si>
  <si>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</si>
  <si>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</si>
  <si>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</si>
  <si>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</si>
  <si>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</si>
  <si>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</si>
  <si>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</si>
  <si>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</si>
  <si>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</si>
  <si>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</si>
  <si>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</si>
  <si>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</si>
  <si>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</si>
  <si>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</si>
  <si>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</si>
  <si>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</si>
  <si>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</si>
  <si>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</si>
  <si>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</si>
  <si>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</si>
  <si>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</si>
  <si>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</si>
  <si>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</si>
  <si>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</si>
  <si>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</si>
  <si>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</si>
  <si>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</si>
  <si>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</si>
  <si>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</si>
  <si>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</si>
  <si>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</si>
  <si>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</si>
  <si>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</si>
  <si>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</si>
  <si>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</si>
  <si>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</si>
  <si>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</si>
  <si>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</si>
  <si>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</si>
  <si>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</si>
  <si>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</si>
  <si>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</si>
  <si>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</si>
  <si>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</si>
  <si>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</si>
  <si>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</si>
  <si>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</si>
  <si>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</si>
  <si>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</si>
  <si>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</si>
  <si>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</si>
  <si>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</si>
  <si>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</si>
  <si>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</si>
  <si>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</si>
  <si>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</si>
  <si>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</si>
  <si>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</si>
  <si>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</si>
  <si>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</si>
  <si>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</si>
  <si>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</si>
  <si>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</si>
  <si>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</si>
  <si>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</si>
  <si>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</si>
  <si>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</si>
  <si>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</si>
  <si>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</si>
  <si>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</si>
  <si>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</si>
  <si>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</si>
  <si>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</si>
  <si>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</si>
  <si>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</si>
  <si>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</si>
  <si>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</si>
  <si>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</si>
  <si>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</si>
  <si>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</si>
  <si>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</si>
  <si>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</si>
  <si>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</si>
  <si>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</si>
  <si>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</si>
  <si>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</si>
  <si>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</si>
  <si>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</si>
  <si>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</si>
  <si>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</si>
  <si>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</si>
  <si>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</si>
  <si>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</si>
  <si>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</si>
  <si>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</si>
  <si>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</si>
  <si>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</si>
  <si>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</si>
  <si>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</si>
  <si>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</si>
  <si>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</si>
  <si>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</si>
  <si>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</si>
  <si>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</si>
  <si>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</si>
  <si>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</si>
  <si>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</si>
  <si>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</si>
  <si>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</si>
  <si>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</si>
  <si>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</si>
  <si>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</si>
  <si>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</si>
  <si>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</si>
  <si>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</si>
  <si>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</si>
  <si>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</si>
  <si>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</si>
  <si>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</si>
  <si>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</si>
  <si>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</si>
  <si>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</si>
  <si>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</si>
  <si>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</si>
  <si>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</si>
  <si>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</si>
  <si>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</si>
  <si>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</si>
  <si>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</si>
  <si>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</si>
  <si>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</si>
  <si>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</si>
  <si>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</si>
  <si>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</si>
  <si>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</si>
  <si>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</si>
  <si>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</si>
  <si>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</si>
  <si>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</si>
  <si>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</si>
  <si>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</si>
  <si>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</si>
  <si>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</si>
  <si>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</si>
  <si>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</si>
  <si>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</si>
  <si>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</si>
  <si>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</si>
  <si>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</si>
  <si>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</si>
  <si>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</si>
  <si>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</si>
  <si>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</si>
  <si>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</si>
  <si>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</si>
  <si>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</si>
  <si>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</si>
  <si>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</si>
  <si>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</si>
  <si>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</si>
  <si>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</si>
  <si>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</si>
  <si>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</si>
  <si>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</si>
  <si>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</si>
  <si>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</si>
  <si>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</si>
  <si>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</si>
  <si>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</si>
  <si>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</si>
  <si>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</si>
  <si>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</si>
  <si>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</si>
  <si>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</si>
  <si>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</si>
  <si>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</si>
  <si>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</si>
  <si>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</si>
  <si>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</si>
  <si>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</si>
  <si>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</si>
  <si>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</si>
  <si>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</si>
  <si>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</si>
  <si>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</si>
  <si>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</si>
  <si>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</si>
  <si>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</si>
  <si>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</si>
  <si>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</si>
  <si>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</si>
  <si>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</si>
  <si>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</si>
  <si>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</si>
  <si>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</si>
  <si>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</si>
  <si>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</si>
  <si>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</si>
  <si>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</si>
  <si>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</si>
  <si>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</si>
  <si>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</si>
  <si>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</si>
  <si>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</si>
  <si>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</si>
  <si>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</si>
  <si>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</si>
  <si>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</si>
  <si>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</si>
  <si>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</si>
  <si>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</si>
  <si>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</si>
  <si>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</si>
  <si>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</si>
  <si>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</si>
  <si>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</si>
  <si>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</si>
  <si>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</si>
  <si>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</si>
  <si>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</si>
  <si>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</si>
  <si>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</si>
  <si>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</si>
  <si>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</si>
  <si>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</si>
  <si>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</si>
  <si>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</si>
  <si>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</si>
  <si>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</si>
  <si>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</si>
  <si>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</si>
  <si>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</si>
  <si>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</si>
  <si>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</si>
  <si>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</si>
  <si>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</si>
  <si>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</si>
  <si>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</si>
  <si>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</si>
  <si>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</si>
  <si>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</si>
  <si>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</si>
  <si>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</si>
  <si>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</si>
  <si>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</si>
  <si>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</si>
  <si>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</si>
  <si>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</si>
  <si>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</si>
  <si>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</si>
  <si>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</si>
  <si>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</si>
  <si>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</si>
  <si>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</si>
  <si>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</si>
  <si>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</si>
  <si>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</si>
  <si>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</si>
  <si>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</si>
  <si>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</si>
  <si>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</si>
  <si>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</si>
  <si>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</si>
  <si>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</si>
  <si>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</si>
  <si>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</si>
  <si>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</si>
  <si>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</si>
  <si>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</si>
  <si>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</si>
  <si>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</si>
  <si>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</si>
  <si>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</si>
  <si>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</si>
  <si>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</si>
  <si>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</si>
  <si>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</si>
  <si>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</si>
  <si>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</si>
  <si>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</si>
  <si>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</si>
  <si>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</si>
  <si>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</si>
  <si>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</si>
  <si>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</si>
  <si>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</si>
  <si>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</si>
  <si>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</si>
  <si>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</si>
  <si>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</si>
  <si>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</si>
  <si>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</si>
  <si>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</si>
  <si>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</si>
  <si>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</si>
  <si>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</si>
  <si>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</si>
  <si>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</si>
  <si>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</si>
  <si>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</si>
  <si>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</si>
  <si>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</si>
  <si>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</si>
  <si>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</si>
  <si>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</si>
  <si>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</si>
  <si>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</si>
  <si>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</si>
  <si>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</si>
  <si>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</si>
  <si>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</si>
  <si>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</si>
  <si>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</si>
  <si>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</si>
  <si>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</si>
  <si>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</si>
  <si>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</si>
  <si>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</si>
  <si>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</si>
  <si>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</si>
  <si>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</si>
  <si>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</si>
  <si>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</si>
  <si>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</si>
  <si>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</si>
  <si>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</si>
  <si>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</si>
  <si>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</si>
  <si>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</si>
  <si>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</si>
  <si>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</si>
  <si>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</si>
  <si>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</si>
  <si>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</si>
  <si>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</si>
  <si>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</si>
  <si>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</si>
  <si>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</si>
  <si>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</si>
  <si>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</si>
  <si>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</si>
  <si>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</si>
  <si>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</si>
  <si>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</si>
  <si>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</si>
  <si>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</si>
  <si>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</si>
  <si>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</si>
  <si>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</si>
  <si>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</si>
  <si>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</si>
  <si>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</si>
  <si>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</si>
  <si>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</si>
  <si>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</si>
  <si>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</si>
  <si>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</si>
  <si>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</si>
  <si>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</si>
  <si>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</si>
  <si>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</si>
  <si>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</si>
  <si>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</si>
  <si>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</si>
  <si>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</si>
  <si>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</si>
  <si>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</si>
  <si>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</si>
  <si>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</si>
  <si>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</si>
  <si>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</si>
  <si>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</si>
  <si>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</si>
  <si>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</si>
  <si>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</si>
  <si>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</si>
  <si>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</si>
  <si>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</si>
  <si>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</si>
  <si>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</si>
  <si>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</si>
  <si>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</si>
  <si>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</si>
  <si>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</si>
  <si>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</si>
  <si>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</si>
  <si>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</si>
  <si>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</si>
  <si>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</si>
  <si>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</si>
  <si>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</si>
  <si>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</si>
  <si>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</si>
  <si>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</si>
  <si>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</si>
  <si>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</si>
  <si>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</si>
  <si>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</si>
  <si>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</si>
  <si>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</si>
  <si>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</si>
  <si>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</si>
  <si>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</si>
  <si>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</si>
  <si>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</si>
  <si>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</si>
  <si>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</si>
  <si>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</si>
  <si>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</si>
  <si>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</si>
  <si>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</si>
  <si>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</si>
  <si>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</si>
  <si>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</si>
  <si>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</si>
  <si>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</si>
  <si>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</si>
  <si>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</si>
  <si>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</si>
  <si>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</si>
  <si>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</si>
  <si>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</si>
  <si>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</si>
  <si>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</si>
  <si>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</si>
  <si>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</si>
  <si>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</si>
  <si>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</si>
  <si>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</si>
  <si>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</si>
  <si>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</si>
  <si>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</si>
  <si>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</si>
  <si>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</si>
  <si>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</si>
  <si>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</si>
  <si>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</si>
  <si>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</si>
  <si>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</si>
  <si>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</si>
  <si>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</si>
  <si>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</si>
  <si>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</si>
  <si>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</si>
  <si>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</si>
  <si>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</si>
  <si>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</si>
  <si>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</si>
  <si>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</si>
  <si>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</si>
  <si>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</si>
  <si>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</si>
  <si>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</si>
  <si>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</si>
  <si>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</si>
  <si>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</si>
  <si>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</si>
  <si>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</si>
  <si>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</si>
  <si>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</si>
  <si>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</si>
  <si>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</si>
  <si>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</si>
  <si>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</si>
  <si>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</si>
  <si>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</si>
  <si>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</si>
  <si>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</si>
  <si>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</si>
  <si>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</si>
  <si>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</si>
  <si>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</si>
  <si>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</si>
  <si>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</si>
  <si>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</si>
  <si>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</si>
  <si>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</si>
  <si>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</si>
  <si>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</si>
  <si>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</si>
  <si>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</si>
  <si>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</si>
  <si>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</si>
  <si>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</si>
  <si>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</si>
  <si>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</si>
  <si>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</si>
  <si>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</si>
  <si>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</si>
  <si>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</si>
  <si>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</si>
  <si>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</si>
  <si>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</si>
  <si>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</si>
  <si>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</si>
  <si>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</si>
  <si>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</si>
  <si>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</si>
  <si>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</si>
  <si>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</si>
  <si>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</si>
  <si>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</si>
  <si>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</si>
  <si>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</si>
  <si>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</si>
  <si>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</si>
  <si>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</si>
  <si>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</si>
  <si>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</si>
  <si>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</si>
  <si>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</si>
  <si>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</si>
  <si>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</si>
  <si>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</si>
  <si>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</si>
  <si>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</si>
  <si>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</si>
  <si>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</si>
  <si>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</si>
  <si>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</si>
  <si>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</si>
  <si>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</si>
  <si>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</si>
  <si>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</si>
  <si>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</si>
  <si>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</si>
  <si>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</si>
  <si>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</si>
  <si>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</si>
  <si>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</si>
  <si>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</si>
  <si>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</si>
  <si>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</si>
  <si>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</si>
  <si>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</si>
  <si>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</si>
  <si>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</si>
  <si>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</si>
  <si>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</si>
  <si>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</si>
  <si>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</si>
  <si>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</si>
  <si>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</si>
  <si>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</si>
  <si>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</si>
  <si>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</si>
  <si>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</si>
  <si>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</si>
  <si>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</si>
  <si>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</si>
  <si>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</si>
  <si>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</si>
  <si>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</si>
  <si>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</si>
  <si>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</si>
  <si>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</si>
  <si>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</si>
  <si>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2021-17-10000454</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</si>
  <si>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</si>
  <si>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INSTITUTO COLOMBIANO DE BIENESTAR FAMILIAR-REGIONAL CALDAS</t>
  </si>
  <si>
    <t>Brindar atención integral a 222 niños y niñas entre los seis meses y menores de los cinco años de edad, con vulnerabilidad económica y social, prioritariamente a quienes por razones de trabajo de sus padres o adulto responsable de su cuidado permanecen solos temporalmente y a los hijos y familias en situación de desplazamiento</t>
  </si>
  <si>
    <t>Brindar educación inicial en el marco de la atención integral a niños y niñas en la modalidad CDI con obligaciones en los componentes de prestación del servicio, salud y nutrición, inventario y custodia de alimentos de alto valor nutricional, procesos pedagógicos, familia, comunidad y redes, talento humano, ambiente educativos y protectores, dotación, componentes administrativos y de gestión, sistema integrado de gestión</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</si>
  <si>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</si>
  <si>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Brindar educación inicial en el maraco de la atención integral a niños y niñas en la modalidad CDI, con obligaciones en los componentes de prestación del servicio, infraestructura, salud y nutrición, procesos pedagógicos comunidad y articulación interinstitucional, registro y prestación de información, supervisión, administración de recursos, talento humano, dotación, suministro inventario y custodia de Bienetarina y obligaciones relacionadas con la focalización de los beneficiarios</t>
  </si>
  <si>
    <t>Prestar el servicio de atención, educación inicial y cuidado a niños y niñas menores de 5 años o hasta su ingreso al grado de transición, con el fin de promover el desarrollo integral de la primea infancia con calidad, de conformidad con los lineamientos, manual operativo, las directrices, parámetros y estándares establecidos por el ICBF, en el marco de la estrategia de atención integral de cero a siempre</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</si>
  <si>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</si>
  <si>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Atender a la primera infancia en el marco de la estrategia de cero a siempre, de conformidad con la directriz, lineamientos y parámetros establecidos por el ICBF, así como regular las relaciones entre las partes derivadas de la entrega de aportes del ICBF a el contratista para que este asuma con su personal y bajo su exclusiva responsabilidad dicha atención</t>
  </si>
  <si>
    <t>Caldas</t>
  </si>
  <si>
    <t>Manizales</t>
  </si>
  <si>
    <t>17-0142-2020</t>
  </si>
  <si>
    <t>LUZ HELENA MEJIA GONZALEZ</t>
  </si>
  <si>
    <t>8830854</t>
  </si>
  <si>
    <t>CR 26 No 16-23</t>
  </si>
  <si>
    <t>Cr  26 No 16-23</t>
  </si>
  <si>
    <t>hpulgarcito@gmail.com</t>
  </si>
  <si>
    <t>17-2012-0072</t>
  </si>
  <si>
    <t>17-2012-0164</t>
  </si>
  <si>
    <t>17-2012-0341</t>
  </si>
  <si>
    <t>17-0367-2014</t>
  </si>
  <si>
    <t>17-0116-2016</t>
  </si>
  <si>
    <t>17-0552-2016</t>
  </si>
  <si>
    <t xml:space="preserve"> 17-0404-2017</t>
  </si>
  <si>
    <t>17-0223-2018</t>
  </si>
  <si>
    <t>17-0085-2019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</si>
</sst>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C186" zoomScale="55" zoomScaleNormal="55" zoomScaleSheetLayoutView="40" zoomScalePageLayoutView="40" workbookViewId="0">
      <selection activeCell="C1" sqref="A1:O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64</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890804597</v>
      </c>
      <c r="C20" s="5"/>
      <c r="D20" s="73"/>
      <c r="E20" s="5"/>
      <c r="F20" s="5"/>
      <c r="G20" s="5"/>
      <c r="H20" s="184"/>
      <c r="I20" s="147" t="s">
        <v>64</v>
      </c>
      <c r="J20" s="148" t="s">
        <v>377</v>
      </c>
      <c r="K20" s="149">
        <v>779516116</v>
      </c>
      <c r="L20" s="150"/>
      <c r="M20" s="150">
        <v>44561</v>
      </c>
      <c r="N20" s="133">
        <f>+(M20-L20)/30</f>
        <v>1485.3666666666666</v>
      </c>
      <c r="O20" s="136"/>
      <c r="U20" s="132"/>
      <c r="V20" s="105">
        <f ca="1">NOW()</f>
        <v>44193.66609953704</v>
      </c>
      <c r="W20" s="105">
        <f ca="1">NOW()</f>
        <v>44193.66609953704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HOGAR INFANTIL PULGARCITO</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2678</v>
      </c>
      <c r="C48" s="111" t="s">
        <v>31</v>
      </c>
      <c r="D48" s="119" t="s">
        <v>2694</v>
      </c>
      <c r="E48" s="143">
        <v>40938</v>
      </c>
      <c r="F48" s="143">
        <v>41090</v>
      </c>
      <c r="G48" s="158">
        <f>IF(AND(E48&lt;&gt;"",F48&lt;&gt;""),((F48-E48)/30),"")</f>
        <v>5.0666666666666664</v>
      </c>
      <c r="H48" s="120" t="s">
        <v>2677</v>
      </c>
      <c r="I48" s="112" t="s">
        <v>2686</v>
      </c>
      <c r="J48" s="112" t="s">
        <v>2687</v>
      </c>
      <c r="K48" s="114">
        <v>167101144</v>
      </c>
      <c r="L48" s="113" t="s">
        <v>1148</v>
      </c>
      <c r="M48" s="115">
        <v>1</v>
      </c>
      <c r="N48" s="113" t="s">
        <v>27</v>
      </c>
      <c r="O48" s="113" t="s">
        <v>26</v>
      </c>
      <c r="P48" s="78"/>
    </row>
    <row r="49" spans="1:16" s="6" customFormat="1" ht="24.75" customHeight="1" x14ac:dyDescent="0.25">
      <c r="A49" s="141">
        <v>2</v>
      </c>
      <c r="B49" s="110" t="s">
        <v>2678</v>
      </c>
      <c r="C49" s="111" t="s">
        <v>31</v>
      </c>
      <c r="D49" s="119" t="s">
        <v>2695</v>
      </c>
      <c r="E49" s="143">
        <v>41093</v>
      </c>
      <c r="F49" s="143">
        <v>41182</v>
      </c>
      <c r="G49" s="158">
        <f t="shared" ref="G49:G50" si="2">IF(AND(E49&lt;&gt;"",F49&lt;&gt;""),((F49-E49)/30),"")</f>
        <v>2.9666666666666668</v>
      </c>
      <c r="H49" s="120" t="s">
        <v>2680</v>
      </c>
      <c r="I49" s="112" t="s">
        <v>2686</v>
      </c>
      <c r="J49" s="112" t="s">
        <v>2687</v>
      </c>
      <c r="K49" s="114">
        <v>166012144</v>
      </c>
      <c r="L49" s="113" t="s">
        <v>1148</v>
      </c>
      <c r="M49" s="115">
        <v>1</v>
      </c>
      <c r="N49" s="113" t="s">
        <v>27</v>
      </c>
      <c r="O49" s="113" t="s">
        <v>26</v>
      </c>
      <c r="P49" s="78"/>
    </row>
    <row r="50" spans="1:16" s="6" customFormat="1" ht="24.75" customHeight="1" x14ac:dyDescent="0.25">
      <c r="A50" s="141">
        <v>3</v>
      </c>
      <c r="B50" s="110" t="s">
        <v>2678</v>
      </c>
      <c r="C50" s="111" t="s">
        <v>31</v>
      </c>
      <c r="D50" s="119" t="s">
        <v>2696</v>
      </c>
      <c r="E50" s="143">
        <v>41255</v>
      </c>
      <c r="F50" s="143">
        <v>42004</v>
      </c>
      <c r="G50" s="158">
        <f t="shared" si="2"/>
        <v>24.966666666666665</v>
      </c>
      <c r="H50" s="117" t="s">
        <v>2681</v>
      </c>
      <c r="I50" s="112" t="s">
        <v>2686</v>
      </c>
      <c r="J50" s="112" t="s">
        <v>2687</v>
      </c>
      <c r="K50" s="114">
        <v>916863552</v>
      </c>
      <c r="L50" s="113" t="s">
        <v>1148</v>
      </c>
      <c r="M50" s="115">
        <v>1</v>
      </c>
      <c r="N50" s="113" t="s">
        <v>27</v>
      </c>
      <c r="O50" s="113" t="s">
        <v>26</v>
      </c>
      <c r="P50" s="78"/>
    </row>
    <row r="51" spans="1:16" s="6" customFormat="1" ht="24.75" customHeight="1" outlineLevel="1" x14ac:dyDescent="0.25">
      <c r="A51" s="141">
        <v>4</v>
      </c>
      <c r="B51" s="110" t="s">
        <v>2678</v>
      </c>
      <c r="C51" s="111" t="s">
        <v>31</v>
      </c>
      <c r="D51" s="119" t="s">
        <v>2697</v>
      </c>
      <c r="E51" s="143">
        <v>41261</v>
      </c>
      <c r="F51" s="143">
        <v>42369</v>
      </c>
      <c r="G51" s="158">
        <f t="shared" ref="G51:G107" si="3">IF(AND(E51&lt;&gt;"",F51&lt;&gt;""),((F51-E51)/30),"")</f>
        <v>36.93333333333333</v>
      </c>
      <c r="H51" s="120" t="s">
        <v>2682</v>
      </c>
      <c r="I51" s="112" t="s">
        <v>2686</v>
      </c>
      <c r="J51" s="112" t="s">
        <v>2687</v>
      </c>
      <c r="K51" s="114">
        <v>604003836</v>
      </c>
      <c r="L51" s="113" t="s">
        <v>1148</v>
      </c>
      <c r="M51" s="115">
        <v>1</v>
      </c>
      <c r="N51" s="113" t="s">
        <v>27</v>
      </c>
      <c r="O51" s="113" t="s">
        <v>26</v>
      </c>
      <c r="P51" s="78"/>
    </row>
    <row r="52" spans="1:16" s="7" customFormat="1" ht="24.75" customHeight="1" outlineLevel="1" x14ac:dyDescent="0.25">
      <c r="A52" s="142">
        <v>5</v>
      </c>
      <c r="B52" s="110" t="s">
        <v>2678</v>
      </c>
      <c r="C52" s="111" t="s">
        <v>31</v>
      </c>
      <c r="D52" s="119" t="s">
        <v>2698</v>
      </c>
      <c r="E52" s="143">
        <v>42394</v>
      </c>
      <c r="F52" s="143">
        <v>42719</v>
      </c>
      <c r="G52" s="158">
        <f t="shared" si="3"/>
        <v>10.833333333333334</v>
      </c>
      <c r="H52" s="117" t="s">
        <v>2683</v>
      </c>
      <c r="I52" s="112" t="s">
        <v>2686</v>
      </c>
      <c r="J52" s="112" t="s">
        <v>2687</v>
      </c>
      <c r="K52" s="114">
        <v>1046807456</v>
      </c>
      <c r="L52" s="113" t="s">
        <v>1148</v>
      </c>
      <c r="M52" s="115">
        <v>1</v>
      </c>
      <c r="N52" s="113" t="s">
        <v>27</v>
      </c>
      <c r="O52" s="113" t="s">
        <v>26</v>
      </c>
      <c r="P52" s="79"/>
    </row>
    <row r="53" spans="1:16" s="7" customFormat="1" ht="24.75" customHeight="1" outlineLevel="1" x14ac:dyDescent="0.25">
      <c r="A53" s="142">
        <v>6</v>
      </c>
      <c r="B53" s="110" t="s">
        <v>2678</v>
      </c>
      <c r="C53" s="111" t="s">
        <v>31</v>
      </c>
      <c r="D53" s="119" t="s">
        <v>2699</v>
      </c>
      <c r="E53" s="143">
        <v>42720</v>
      </c>
      <c r="F53" s="143">
        <v>43084</v>
      </c>
      <c r="G53" s="158">
        <f t="shared" si="3"/>
        <v>12.133333333333333</v>
      </c>
      <c r="H53" s="117" t="s">
        <v>2684</v>
      </c>
      <c r="I53" s="112" t="s">
        <v>2686</v>
      </c>
      <c r="J53" s="112" t="s">
        <v>2687</v>
      </c>
      <c r="K53" s="114">
        <v>1251263082</v>
      </c>
      <c r="L53" s="113" t="s">
        <v>1148</v>
      </c>
      <c r="M53" s="115">
        <v>1</v>
      </c>
      <c r="N53" s="113" t="s">
        <v>27</v>
      </c>
      <c r="O53" s="113" t="s">
        <v>26</v>
      </c>
      <c r="P53" s="79"/>
    </row>
    <row r="54" spans="1:16" s="7" customFormat="1" ht="24.75" customHeight="1" outlineLevel="1" x14ac:dyDescent="0.25">
      <c r="A54" s="142">
        <v>7</v>
      </c>
      <c r="B54" s="110" t="s">
        <v>2678</v>
      </c>
      <c r="C54" s="111" t="s">
        <v>31</v>
      </c>
      <c r="D54" s="119" t="s">
        <v>2700</v>
      </c>
      <c r="E54" s="143">
        <v>43085</v>
      </c>
      <c r="F54" s="143">
        <v>43404</v>
      </c>
      <c r="G54" s="158">
        <f t="shared" si="3"/>
        <v>10.633333333333333</v>
      </c>
      <c r="H54" s="120" t="s">
        <v>2685</v>
      </c>
      <c r="I54" s="112" t="s">
        <v>2686</v>
      </c>
      <c r="J54" s="112" t="s">
        <v>2687</v>
      </c>
      <c r="K54" s="116">
        <v>1709677602</v>
      </c>
      <c r="L54" s="113" t="s">
        <v>1148</v>
      </c>
      <c r="M54" s="115">
        <v>1</v>
      </c>
      <c r="N54" s="113" t="s">
        <v>27</v>
      </c>
      <c r="O54" s="113" t="s">
        <v>26</v>
      </c>
      <c r="P54" s="79"/>
    </row>
    <row r="55" spans="1:16" s="7" customFormat="1" ht="24.75" customHeight="1" outlineLevel="1" x14ac:dyDescent="0.25">
      <c r="A55" s="142">
        <v>8</v>
      </c>
      <c r="B55" s="110" t="s">
        <v>2678</v>
      </c>
      <c r="C55" s="111" t="s">
        <v>31</v>
      </c>
      <c r="D55" s="119" t="s">
        <v>2701</v>
      </c>
      <c r="E55" s="143">
        <v>43405</v>
      </c>
      <c r="F55" s="143">
        <v>43449</v>
      </c>
      <c r="G55" s="158">
        <f t="shared" si="3"/>
        <v>1.4666666666666666</v>
      </c>
      <c r="H55" s="120" t="s">
        <v>2679</v>
      </c>
      <c r="I55" s="112" t="s">
        <v>2686</v>
      </c>
      <c r="J55" s="112" t="s">
        <v>2687</v>
      </c>
      <c r="K55" s="116">
        <v>182594166</v>
      </c>
      <c r="L55" s="113" t="s">
        <v>1148</v>
      </c>
      <c r="M55" s="115">
        <v>1</v>
      </c>
      <c r="N55" s="113" t="s">
        <v>27</v>
      </c>
      <c r="O55" s="113" t="s">
        <v>26</v>
      </c>
      <c r="P55" s="79"/>
    </row>
    <row r="56" spans="1:16" s="7" customFormat="1" ht="24.75" customHeight="1" outlineLevel="1" x14ac:dyDescent="0.25">
      <c r="A56" s="142">
        <v>9</v>
      </c>
      <c r="B56" s="110" t="s">
        <v>2678</v>
      </c>
      <c r="C56" s="111" t="s">
        <v>31</v>
      </c>
      <c r="D56" s="119" t="s">
        <v>2702</v>
      </c>
      <c r="E56" s="143">
        <v>43483</v>
      </c>
      <c r="F56" s="143">
        <v>43817</v>
      </c>
      <c r="G56" s="158">
        <f t="shared" si="3"/>
        <v>11.133333333333333</v>
      </c>
      <c r="H56" s="120" t="s">
        <v>2677</v>
      </c>
      <c r="I56" s="112" t="s">
        <v>2686</v>
      </c>
      <c r="J56" s="112" t="s">
        <v>2687</v>
      </c>
      <c r="K56" s="116">
        <v>2088355074</v>
      </c>
      <c r="L56" s="113" t="s">
        <v>1148</v>
      </c>
      <c r="M56" s="115">
        <v>1</v>
      </c>
      <c r="N56" s="113" t="s">
        <v>27</v>
      </c>
      <c r="O56" s="113" t="s">
        <v>26</v>
      </c>
      <c r="P56" s="79"/>
    </row>
    <row r="57" spans="1:16" s="7" customFormat="1" ht="24.75" customHeight="1" outlineLevel="1" x14ac:dyDescent="0.25">
      <c r="A57" s="142">
        <v>10</v>
      </c>
      <c r="B57" s="64"/>
      <c r="C57" s="65"/>
      <c r="D57" s="119"/>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119"/>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119"/>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119"/>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119"/>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119"/>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119"/>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2688</v>
      </c>
      <c r="E114" s="143">
        <v>43878</v>
      </c>
      <c r="F114" s="143">
        <v>44196</v>
      </c>
      <c r="G114" s="158">
        <f>IF(AND(E114&lt;&gt;"",F114&lt;&gt;""),((F114-E114)/30),"")</f>
        <v>10.6</v>
      </c>
      <c r="H114" s="120" t="s">
        <v>2677</v>
      </c>
      <c r="I114" s="119" t="s">
        <v>64</v>
      </c>
      <c r="J114" s="119" t="s">
        <v>377</v>
      </c>
      <c r="K114" s="121">
        <v>761596607</v>
      </c>
      <c r="L114" s="100">
        <f>+IF(AND(K114&gt;0,O114="Ejecución"),(K114/877802)*Tabla28[[#This Row],[% participación]],IF(AND(K114&gt;0,O114&lt;&gt;"Ejecución"),"-",""))</f>
        <v>867.61776231997646</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23385483.48</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29690</v>
      </c>
      <c r="D193" s="5"/>
      <c r="E193" s="124">
        <v>3232</v>
      </c>
      <c r="F193" s="5"/>
      <c r="G193" s="5"/>
      <c r="H193" s="145" t="s">
        <v>2689</v>
      </c>
      <c r="J193" s="5"/>
      <c r="K193" s="125">
        <v>40938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2692</v>
      </c>
      <c r="L211" s="21"/>
      <c r="M211" s="21"/>
      <c r="N211" s="21"/>
      <c r="O211" s="8"/>
    </row>
    <row r="212" spans="1:15" x14ac:dyDescent="0.25">
      <c r="A212" s="9"/>
      <c r="B212" s="27" t="s">
        <v>2619</v>
      </c>
      <c r="C212" s="145" t="s">
        <v>2689</v>
      </c>
      <c r="D212" s="21"/>
      <c r="G212" s="27" t="s">
        <v>2621</v>
      </c>
      <c r="H212" s="146" t="s">
        <v>2690</v>
      </c>
      <c r="J212" s="27" t="s">
        <v>2623</v>
      </c>
      <c r="K212" s="145"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0" right="1.1023622047244095" top="0.74803149606299213" bottom="0.74803149606299213" header="0.31496062992125984" footer="0.31496062992125984"/>
  <pageSetup paperSize="5" scale="35" fitToHeight="4"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www.w3.org/XML/1998/namespace"/>
    <ds:schemaRef ds:uri="a65d333d-5b59-4810-bc94-b80d9325abbc"/>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http://schemas.microsoft.com/office/infopath/2007/PartnerControls"/>
    <ds:schemaRef ds:uri="4fb10211-09fb-4e80-9f0b-184718d5d98c"/>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HogarInfantilCarmen</cp:lastModifiedBy>
  <cp:lastPrinted>2020-12-28T20:59:20Z</cp:lastPrinted>
  <dcterms:created xsi:type="dcterms:W3CDTF">2020-10-14T21:57:42Z</dcterms:created>
  <dcterms:modified xsi:type="dcterms:W3CDTF">2020-12-28T21:04:28Z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