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DI el Carmen\Desktop\DOCUMENTOS INVITACION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<sst xmlns="http://schemas.openxmlformats.org/spreadsheetml/2006/main" count="3098" uniqueCount="2702">
  <si>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</si>
  <si>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</si>
  <si>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</si>
  <si>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</si>
  <si>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</si>
  <si>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</si>
  <si>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</si>
  <si>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</si>
  <si>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</si>
  <si>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</si>
  <si>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</si>
  <si>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</si>
  <si>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</si>
  <si>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</si>
  <si>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</si>
  <si>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</si>
  <si>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</si>
  <si>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</si>
  <si>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</si>
  <si>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</si>
  <si>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</si>
  <si>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</si>
  <si>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</si>
  <si>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</si>
  <si>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</si>
  <si>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</si>
  <si>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</si>
  <si>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</si>
  <si>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</si>
  <si>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</si>
  <si>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</si>
  <si>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</si>
  <si>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</si>
  <si>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</si>
  <si>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</si>
  <si>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</si>
  <si>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</si>
  <si>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</si>
  <si>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</si>
  <si>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</si>
  <si>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</si>
  <si>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</si>
  <si>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</si>
  <si>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</si>
  <si>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</si>
  <si>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</si>
  <si>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</si>
  <si>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</si>
  <si>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</si>
  <si>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</si>
  <si>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</si>
  <si>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</si>
  <si>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</si>
  <si>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</si>
  <si>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</si>
  <si>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</si>
  <si>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</si>
  <si>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</si>
  <si>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</si>
  <si>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</si>
  <si>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</si>
  <si>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</si>
  <si>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</si>
  <si>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</si>
  <si>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</si>
  <si>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</si>
  <si>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</si>
  <si>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</si>
  <si>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</si>
  <si>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</si>
  <si>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</si>
  <si>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</si>
  <si>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</si>
  <si>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</si>
  <si>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</si>
  <si>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</si>
  <si>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</si>
  <si>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</si>
  <si>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</si>
  <si>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</si>
  <si>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</si>
  <si>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</si>
  <si>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</si>
  <si>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</si>
  <si>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</si>
  <si>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</si>
  <si>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</si>
  <si>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</si>
  <si>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</si>
  <si>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</si>
  <si>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</si>
  <si>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</si>
  <si>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</si>
  <si>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</si>
  <si>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</si>
  <si>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</si>
  <si>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</si>
  <si>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</si>
  <si>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</si>
  <si>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</si>
  <si>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</si>
  <si>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</si>
  <si>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</si>
  <si>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</si>
  <si>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</si>
  <si>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</si>
  <si>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</si>
  <si>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</si>
  <si>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</si>
  <si>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</si>
  <si>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</si>
  <si>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</si>
  <si>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</si>
  <si>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</si>
  <si>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</si>
  <si>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</si>
  <si>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</si>
  <si>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</si>
  <si>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</si>
  <si>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</si>
  <si>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</si>
  <si>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</si>
  <si>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</si>
  <si>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</si>
  <si>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</si>
  <si>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</si>
  <si>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</si>
  <si>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</si>
  <si>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</si>
  <si>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</si>
  <si>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</si>
  <si>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</si>
  <si>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</si>
  <si>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</si>
  <si>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</si>
  <si>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</si>
  <si>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</si>
  <si>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</si>
  <si>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</si>
  <si>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</si>
  <si>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</si>
  <si>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</si>
  <si>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</si>
  <si>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</si>
  <si>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</si>
  <si>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</si>
  <si>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</si>
  <si>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</si>
  <si>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</si>
  <si>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</si>
  <si>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</si>
  <si>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</si>
  <si>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</si>
  <si>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</si>
  <si>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</si>
  <si>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</si>
  <si>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</si>
  <si>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</si>
  <si>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</si>
  <si>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</si>
  <si>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</si>
  <si>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</si>
  <si>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</si>
  <si>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</si>
  <si>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</si>
  <si>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</si>
  <si>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</si>
  <si>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</si>
  <si>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</si>
  <si>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</si>
  <si>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</si>
  <si>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</si>
  <si>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</si>
  <si>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</si>
  <si>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</si>
  <si>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</si>
  <si>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</si>
  <si>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</si>
  <si>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</si>
  <si>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</si>
  <si>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</si>
  <si>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</si>
  <si>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</si>
  <si>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</si>
  <si>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</si>
  <si>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</si>
  <si>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</si>
  <si>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</si>
  <si>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</si>
  <si>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</si>
  <si>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</si>
  <si>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</si>
  <si>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</si>
  <si>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</si>
  <si>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</si>
  <si>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</si>
  <si>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</si>
  <si>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</si>
  <si>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</si>
  <si>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</si>
  <si>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</si>
  <si>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</si>
  <si>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</si>
  <si>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</si>
  <si>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</si>
  <si>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</si>
  <si>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</si>
  <si>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</si>
  <si>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</si>
  <si>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</si>
  <si>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</si>
  <si>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</si>
  <si>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</si>
  <si>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</si>
  <si>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</si>
  <si>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</si>
  <si>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</si>
  <si>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</si>
  <si>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</si>
  <si>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</si>
  <si>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</si>
  <si>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</si>
  <si>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</si>
  <si>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</si>
  <si>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</si>
  <si>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</si>
  <si>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</si>
  <si>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</si>
  <si>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</si>
  <si>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</si>
  <si>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</si>
  <si>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</si>
  <si>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</si>
  <si>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</si>
  <si>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</si>
  <si>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</si>
  <si>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</si>
  <si>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</si>
  <si>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</si>
  <si>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</si>
  <si>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</si>
  <si>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</si>
  <si>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</si>
  <si>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</si>
  <si>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</si>
  <si>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</si>
  <si>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</si>
  <si>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</si>
  <si>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</si>
  <si>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</si>
  <si>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</si>
  <si>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</si>
  <si>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</si>
  <si>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</si>
  <si>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</si>
  <si>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</si>
  <si>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</si>
  <si>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</si>
  <si>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</si>
  <si>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</si>
  <si>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</si>
  <si>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</si>
  <si>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</si>
  <si>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</si>
  <si>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</si>
  <si>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</si>
  <si>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</si>
  <si>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</si>
  <si>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</si>
  <si>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</si>
  <si>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</si>
  <si>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</si>
  <si>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</si>
  <si>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</si>
  <si>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</si>
  <si>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</si>
  <si>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</si>
  <si>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</si>
  <si>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</si>
  <si>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</si>
  <si>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</si>
  <si>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</si>
  <si>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</si>
  <si>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</si>
  <si>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</si>
  <si>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</si>
  <si>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</si>
  <si>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</si>
  <si>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</si>
  <si>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</si>
  <si>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</si>
  <si>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</si>
  <si>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</si>
  <si>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</si>
  <si>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</si>
  <si>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</si>
  <si>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</si>
  <si>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</si>
  <si>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</si>
  <si>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</si>
  <si>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</si>
  <si>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</si>
  <si>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</si>
  <si>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</si>
  <si>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</si>
  <si>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</si>
  <si>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</si>
  <si>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</si>
  <si>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</si>
  <si>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</si>
  <si>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</si>
  <si>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</si>
  <si>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</si>
  <si>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</si>
  <si>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</si>
  <si>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</si>
  <si>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</si>
  <si>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</si>
  <si>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</si>
  <si>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</si>
  <si>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</si>
  <si>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</si>
  <si>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</si>
  <si>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</si>
  <si>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</si>
  <si>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</si>
  <si>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</si>
  <si>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</si>
  <si>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</si>
  <si>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</si>
  <si>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</si>
  <si>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</si>
  <si>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</si>
  <si>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</si>
  <si>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</si>
  <si>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</si>
  <si>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</si>
  <si>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</si>
  <si>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</si>
  <si>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</si>
  <si>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</si>
  <si>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</si>
  <si>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</si>
  <si>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</si>
  <si>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</si>
  <si>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</si>
  <si>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</si>
  <si>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</si>
  <si>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</si>
  <si>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</si>
  <si>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</si>
  <si>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</si>
  <si>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</si>
  <si>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</si>
  <si>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</si>
  <si>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</si>
  <si>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</si>
  <si>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</si>
  <si>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</si>
  <si>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</si>
  <si>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</si>
  <si>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</si>
  <si>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</si>
  <si>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</si>
  <si>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</si>
  <si>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</si>
  <si>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</si>
  <si>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</si>
  <si>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</si>
  <si>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</si>
  <si>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</si>
  <si>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</si>
  <si>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</si>
  <si>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</si>
  <si>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</si>
  <si>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</si>
  <si>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</si>
  <si>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</si>
  <si>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</si>
  <si>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</si>
  <si>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</si>
  <si>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</si>
  <si>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</si>
  <si>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</si>
  <si>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</si>
  <si>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</si>
  <si>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</si>
  <si>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</si>
  <si>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</si>
  <si>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</si>
  <si>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</si>
  <si>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</si>
  <si>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</si>
  <si>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</si>
  <si>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</si>
  <si>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</si>
  <si>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</si>
  <si>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</si>
  <si>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</si>
  <si>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</si>
  <si>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</si>
  <si>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</si>
  <si>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</si>
  <si>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</si>
  <si>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</si>
  <si>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</si>
  <si>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</si>
  <si>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</si>
  <si>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</si>
  <si>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</si>
  <si>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</si>
  <si>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</si>
  <si>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</si>
  <si>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</si>
  <si>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</si>
  <si>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</si>
  <si>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</si>
  <si>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</si>
  <si>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</si>
  <si>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</si>
  <si>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</si>
  <si>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</si>
  <si>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</si>
  <si>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</si>
  <si>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</si>
  <si>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</si>
  <si>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</si>
  <si>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</si>
  <si>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</si>
  <si>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</si>
  <si>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</si>
  <si>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</si>
  <si>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</si>
  <si>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</si>
  <si>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</si>
  <si>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</si>
  <si>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</si>
  <si>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</si>
  <si>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</si>
  <si>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</si>
  <si>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</si>
  <si>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</si>
  <si>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</si>
  <si>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</si>
  <si>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</si>
  <si>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</si>
  <si>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</si>
  <si>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</si>
  <si>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</si>
  <si>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</si>
  <si>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</si>
  <si>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</si>
  <si>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</si>
  <si>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</si>
  <si>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</si>
  <si>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</si>
  <si>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</si>
  <si>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</si>
  <si>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</si>
  <si>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</si>
  <si>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</si>
  <si>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</si>
  <si>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</si>
  <si>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</si>
  <si>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</si>
  <si>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</si>
  <si>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</si>
  <si>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</si>
  <si>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</si>
  <si>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</si>
  <si>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</si>
  <si>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</si>
  <si>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</si>
  <si>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</si>
  <si>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</si>
  <si>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</si>
  <si>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</si>
  <si>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</si>
  <si>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</si>
  <si>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</si>
  <si>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</si>
  <si>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</si>
  <si>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</si>
  <si>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</si>
  <si>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</si>
  <si>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</si>
  <si>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</si>
  <si>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</si>
  <si>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</si>
  <si>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</si>
  <si>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</si>
  <si>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</si>
  <si>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</si>
  <si>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</si>
  <si>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</si>
  <si>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</si>
  <si>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</si>
  <si>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</si>
  <si>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</si>
  <si>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</si>
  <si>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</si>
  <si>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</si>
  <si>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</si>
  <si>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</si>
  <si>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</si>
  <si>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</si>
  <si>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</si>
  <si>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</si>
  <si>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</si>
  <si>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</si>
  <si>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</si>
  <si>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</si>
  <si>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</si>
  <si>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</si>
  <si>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</si>
  <si>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</si>
  <si>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</si>
  <si>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</si>
  <si>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</si>
  <si>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</si>
  <si>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</si>
  <si>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</si>
  <si>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</si>
  <si>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</si>
  <si>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</si>
  <si>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</si>
  <si>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</si>
  <si>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</si>
  <si>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</si>
  <si>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</si>
  <si>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</si>
  <si>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</si>
  <si>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</si>
  <si>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</si>
  <si>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</si>
  <si>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</si>
  <si>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</si>
  <si>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</si>
  <si>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</si>
  <si>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</si>
  <si>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</si>
  <si>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</si>
  <si>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</si>
  <si>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</si>
  <si>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</si>
  <si>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</si>
  <si>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</si>
  <si>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</si>
  <si>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</si>
  <si>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</si>
  <si>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</si>
  <si>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</si>
  <si>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</si>
  <si>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</si>
  <si>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</si>
  <si>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</si>
  <si>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</si>
  <si>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</si>
  <si>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</si>
  <si>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</si>
  <si>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</si>
  <si>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</si>
  <si>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</si>
  <si>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</si>
  <si>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</si>
  <si>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</si>
  <si>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</si>
  <si>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</si>
  <si>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</si>
  <si>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</si>
  <si>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</si>
  <si>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</si>
  <si>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</si>
  <si>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</si>
  <si>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</si>
  <si>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</si>
  <si>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</si>
  <si>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</si>
  <si>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</si>
  <si>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</si>
  <si>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</si>
  <si>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</si>
  <si>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</si>
  <si>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</si>
  <si>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</si>
  <si>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</si>
  <si>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</si>
  <si>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</si>
  <si>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</si>
  <si>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</si>
  <si>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</si>
  <si>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</si>
  <si>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</si>
  <si>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</si>
  <si>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</si>
  <si>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</si>
  <si>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</si>
  <si>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</si>
  <si>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</si>
  <si>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</si>
  <si>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</si>
  <si>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</si>
  <si>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</si>
  <si>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</si>
  <si>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</si>
  <si>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</si>
  <si>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</si>
  <si>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</si>
  <si>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</si>
  <si>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</si>
  <si>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</si>
  <si>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</si>
  <si>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</si>
  <si>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</si>
  <si>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</si>
  <si>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</si>
  <si>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</si>
  <si>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</si>
  <si>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</si>
  <si>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</si>
  <si>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</si>
  <si>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</si>
  <si>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</si>
  <si>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</si>
  <si>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</si>
  <si>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</si>
  <si>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</si>
  <si>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</si>
  <si>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</si>
  <si>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</si>
  <si>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</si>
  <si>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</si>
  <si>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</si>
  <si>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</si>
  <si>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</si>
  <si>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</si>
  <si>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</si>
  <si>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</si>
  <si>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</si>
  <si>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</si>
  <si>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</si>
  <si>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</si>
  <si>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</si>
  <si>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</si>
  <si>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</si>
  <si>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</si>
  <si>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</si>
  <si>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</si>
  <si>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</si>
  <si>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</si>
  <si>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</si>
  <si>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</si>
  <si>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</si>
  <si>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</si>
  <si>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</si>
  <si>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</si>
  <si>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</si>
  <si>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</si>
  <si>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</si>
  <si>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</si>
  <si>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</si>
  <si>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</si>
  <si>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</si>
  <si>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</si>
  <si>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</si>
  <si>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</si>
  <si>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</si>
  <si>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</si>
  <si>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</si>
  <si>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</si>
  <si>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</si>
  <si>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</si>
  <si>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</si>
  <si>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</si>
  <si>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</si>
  <si>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</si>
  <si>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</si>
  <si>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</si>
  <si>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</si>
  <si>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</si>
  <si>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</si>
  <si>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</si>
  <si>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</si>
  <si>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</si>
  <si>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</si>
  <si>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</si>
  <si>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</si>
  <si>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</si>
  <si>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</si>
  <si>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</si>
  <si>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</si>
  <si>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</si>
  <si>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</si>
  <si>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</si>
  <si>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</si>
  <si>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</si>
  <si>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</si>
  <si>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</si>
  <si>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</si>
  <si>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</si>
  <si>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</si>
  <si>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</si>
  <si>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</si>
  <si>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</si>
  <si>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</si>
  <si>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</si>
  <si>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</si>
  <si>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</si>
  <si>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</si>
  <si>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</si>
  <si>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</si>
  <si>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</si>
  <si>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</si>
  <si>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</si>
  <si>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</si>
  <si>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</si>
  <si>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</si>
  <si>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</si>
  <si>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</si>
  <si>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</si>
  <si>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</si>
  <si>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</si>
  <si>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</si>
  <si>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</si>
  <si>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</si>
  <si>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</si>
  <si>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</si>
  <si>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</si>
  <si>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</si>
  <si>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</si>
  <si>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</si>
  <si>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</si>
  <si>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</si>
  <si>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</si>
  <si>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</si>
  <si>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</si>
  <si>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</si>
  <si>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</si>
  <si>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</si>
  <si>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</si>
  <si>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</si>
  <si>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</si>
  <si>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</si>
  <si>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</si>
  <si>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</si>
  <si>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</si>
  <si>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</si>
  <si>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</si>
  <si>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</si>
  <si>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</si>
  <si>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</si>
  <si>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</si>
  <si>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</si>
  <si>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</si>
  <si>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</si>
  <si>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</si>
  <si>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</si>
  <si>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</si>
  <si>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</si>
  <si>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</si>
  <si>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</si>
  <si>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</si>
  <si>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</si>
  <si>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</si>
  <si>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</si>
  <si>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</si>
  <si>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</si>
  <si>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</si>
  <si>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</si>
  <si>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</si>
  <si>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</si>
  <si>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</si>
  <si>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</si>
  <si>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</si>
  <si>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</si>
  <si>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</si>
  <si>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</si>
  <si>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</si>
  <si>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</si>
  <si>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</si>
  <si>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</si>
  <si>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</si>
  <si>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</si>
  <si>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</si>
  <si>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</si>
  <si>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</si>
  <si>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</si>
  <si>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</si>
  <si>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</si>
  <si>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</si>
  <si>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</si>
  <si>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</si>
  <si>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</si>
  <si>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</si>
  <si>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</si>
  <si>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</si>
  <si>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</si>
  <si>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</si>
  <si>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</si>
  <si>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</si>
  <si>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</si>
  <si>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</si>
  <si>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</si>
  <si>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</si>
  <si>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</si>
  <si>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</si>
  <si>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</si>
  <si>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</si>
  <si>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</si>
  <si>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</si>
  <si>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</si>
  <si>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</si>
  <si>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</si>
  <si>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</si>
  <si>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</si>
  <si>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</si>
  <si>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</si>
  <si>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</si>
  <si>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</si>
  <si>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</si>
  <si>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</si>
  <si>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</si>
  <si>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</si>
  <si>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</si>
  <si>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</si>
  <si>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</si>
  <si>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</si>
  <si>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</si>
  <si>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</si>
  <si>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</si>
  <si>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</si>
  <si>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</si>
  <si>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</si>
  <si>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</si>
  <si>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</si>
  <si>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</si>
  <si>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</si>
  <si>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</si>
  <si>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</si>
  <si>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</si>
  <si>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</si>
  <si>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</si>
  <si>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</si>
  <si>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</si>
  <si>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</si>
  <si>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</si>
  <si>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</si>
  <si>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</si>
  <si>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</si>
  <si>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</si>
  <si>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</si>
  <si>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</si>
  <si>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</si>
  <si>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</si>
  <si>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</si>
  <si>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</si>
  <si>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</si>
  <si>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</si>
  <si>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</si>
  <si>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</si>
  <si>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</si>
  <si>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</si>
  <si>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</si>
  <si>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</si>
  <si>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</si>
  <si>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</si>
  <si>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</si>
  <si>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</si>
  <si>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</si>
  <si>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</si>
  <si>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</si>
  <si>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</si>
  <si>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</si>
  <si>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</si>
  <si>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</si>
  <si>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</si>
  <si>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</si>
  <si>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</si>
  <si>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</si>
  <si>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</si>
  <si>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</si>
  <si>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</si>
  <si>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</si>
  <si>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</si>
  <si>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</si>
  <si>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</si>
  <si>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</si>
  <si>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</si>
  <si>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</si>
  <si>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</si>
  <si>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</si>
  <si>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</si>
  <si>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</si>
  <si>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</si>
  <si>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</si>
  <si>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</si>
  <si>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</si>
  <si>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</si>
  <si>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</si>
  <si>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</si>
  <si>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</si>
  <si>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</si>
  <si>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</si>
  <si>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</si>
  <si>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</si>
  <si>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</si>
  <si>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</si>
  <si>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</si>
  <si>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</si>
  <si>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</si>
  <si>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</si>
  <si>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</si>
  <si>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</si>
  <si>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</si>
  <si>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</si>
  <si>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</si>
  <si>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</si>
  <si>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</si>
  <si>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</si>
  <si>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</si>
  <si>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</si>
  <si>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</si>
  <si>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</si>
  <si>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</si>
  <si>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</si>
  <si>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</si>
  <si>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</si>
  <si>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</si>
  <si>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</si>
  <si>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</si>
  <si>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</si>
  <si>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</si>
  <si>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</si>
  <si>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</si>
  <si>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</si>
  <si>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</si>
  <si>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</si>
  <si>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</si>
  <si>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</si>
  <si>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</si>
  <si>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</si>
  <si>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</si>
  <si>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</si>
  <si>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</si>
  <si>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</si>
  <si>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</si>
  <si>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</si>
  <si>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</si>
  <si>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</si>
  <si>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</si>
  <si>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</si>
  <si>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</si>
  <si>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</si>
  <si>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</si>
  <si>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</si>
  <si>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</si>
  <si>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</si>
  <si>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</si>
  <si>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</si>
  <si>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</si>
  <si>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</si>
  <si>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</si>
  <si>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</si>
  <si>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</si>
  <si>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</si>
  <si>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</si>
  <si>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</si>
  <si>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</si>
  <si>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</si>
  <si>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</si>
  <si>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</si>
  <si>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</si>
  <si>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</si>
  <si>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</si>
  <si>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</si>
  <si>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</si>
  <si>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</si>
  <si>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</si>
  <si>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</si>
  <si>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</si>
  <si>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</si>
  <si>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</si>
  <si>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</si>
  <si>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</si>
  <si>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</si>
  <si>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</si>
  <si>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</si>
  <si>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</si>
  <si>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</si>
  <si>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</si>
  <si>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</si>
  <si>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</si>
  <si>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</si>
  <si>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</si>
  <si>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</si>
  <si>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</si>
  <si>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</si>
  <si>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</si>
  <si>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</si>
  <si>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</si>
  <si>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</si>
  <si>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</si>
  <si>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</si>
  <si>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</si>
  <si>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</si>
  <si>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</si>
  <si>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</si>
  <si>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</si>
  <si>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</si>
  <si>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</si>
  <si>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</si>
  <si>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</si>
  <si>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</si>
  <si>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</si>
  <si>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</si>
  <si>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</si>
  <si>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</si>
  <si>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</si>
  <si>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</si>
  <si>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</si>
  <si>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</si>
  <si>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</si>
  <si>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</si>
  <si>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</si>
  <si>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</si>
  <si>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</si>
  <si>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</si>
  <si>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</si>
  <si>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</si>
  <si>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</si>
  <si>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</si>
  <si>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</si>
  <si>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</si>
  <si>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</si>
  <si>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</si>
  <si>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</si>
  <si>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</si>
  <si>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</si>
  <si>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</si>
  <si>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</si>
  <si>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</si>
  <si>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</si>
  <si>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</si>
  <si>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</si>
  <si>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</si>
  <si>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</si>
  <si>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</si>
  <si>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</si>
  <si>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</si>
  <si>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</si>
  <si>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</si>
  <si>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</si>
  <si>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</si>
  <si>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</si>
  <si>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</si>
  <si>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</si>
  <si>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</si>
  <si>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</si>
  <si>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</si>
  <si>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</si>
  <si>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</si>
  <si>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</si>
  <si>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</si>
  <si>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</si>
  <si>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</si>
  <si>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</si>
  <si>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</si>
  <si>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</si>
  <si>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</si>
  <si>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</si>
  <si>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</si>
  <si>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</si>
  <si>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</si>
  <si>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</si>
  <si>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</si>
  <si>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</si>
  <si>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</si>
  <si>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</si>
  <si>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</si>
  <si>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</si>
  <si>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</si>
  <si>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</si>
  <si>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</si>
  <si>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</si>
  <si>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</si>
  <si>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</si>
  <si>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</si>
  <si>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</si>
  <si>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</si>
  <si>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</si>
  <si>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</si>
  <si>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</si>
  <si>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</si>
  <si>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</si>
  <si>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</si>
  <si>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</si>
  <si>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</si>
  <si>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</si>
  <si>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</si>
  <si>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</si>
  <si>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</si>
  <si>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</si>
  <si>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</si>
  <si>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</si>
  <si>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</si>
  <si>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</si>
  <si>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</si>
  <si>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</si>
  <si>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</si>
  <si>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</si>
  <si>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</si>
  <si>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</si>
  <si>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</si>
  <si>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</si>
  <si>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</si>
  <si>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</si>
  <si>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</si>
  <si>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</si>
  <si>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</si>
  <si>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</si>
  <si>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</si>
  <si>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</si>
  <si>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</si>
  <si>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</si>
  <si>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</si>
  <si>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</si>
  <si>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</si>
  <si>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</si>
  <si>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</si>
  <si>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</si>
  <si>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</si>
  <si>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</si>
  <si>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</si>
  <si>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</si>
  <si>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</si>
  <si>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</si>
  <si>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</si>
  <si>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</si>
  <si>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</si>
  <si>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</si>
  <si>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</si>
  <si>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</si>
  <si>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</si>
  <si>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</si>
  <si>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</si>
  <si>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</si>
  <si>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</si>
  <si>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</si>
  <si>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</si>
  <si>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</si>
  <si>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</si>
  <si>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</si>
  <si>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</si>
  <si>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</si>
  <si>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</si>
  <si>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</si>
  <si>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</si>
  <si>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</si>
  <si>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</si>
  <si>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</si>
  <si>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</si>
  <si>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</si>
  <si>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</si>
  <si>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</si>
  <si>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</si>
  <si>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</si>
  <si>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</si>
  <si>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</si>
  <si>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</si>
  <si>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</si>
  <si>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</si>
  <si>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</si>
  <si>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</si>
  <si>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</si>
  <si>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</si>
  <si>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</si>
  <si>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</si>
  <si>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</si>
  <si>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</si>
  <si>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</si>
  <si>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</si>
  <si>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</si>
  <si>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</si>
  <si>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</si>
  <si>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</si>
  <si>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</si>
  <si>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</si>
  <si>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</si>
  <si>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</si>
  <si>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</si>
  <si>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</si>
  <si>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</si>
  <si>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</si>
  <si>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</si>
  <si>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</si>
  <si>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</si>
  <si>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</si>
  <si>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</si>
  <si>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</si>
  <si>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</si>
  <si>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</si>
  <si>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</si>
  <si>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</si>
  <si>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</si>
  <si>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</si>
  <si>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</si>
  <si>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</si>
  <si>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</si>
  <si>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</si>
  <si>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</si>
  <si>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</si>
  <si>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</si>
  <si>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</si>
  <si>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</si>
  <si>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</si>
  <si>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</si>
  <si>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</si>
  <si>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</si>
  <si>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</si>
  <si>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</si>
  <si>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</si>
  <si>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</si>
  <si>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</si>
  <si>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</si>
  <si>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</si>
  <si>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</si>
  <si>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</si>
  <si>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</si>
  <si>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</si>
  <si>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</si>
  <si>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</si>
  <si>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</si>
  <si>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</si>
  <si>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</si>
  <si>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</si>
  <si>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</si>
  <si>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</si>
  <si>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</si>
  <si>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</si>
  <si>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</si>
  <si>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</si>
  <si>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</si>
  <si>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</si>
  <si>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</si>
  <si>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</si>
  <si>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</si>
  <si>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</si>
  <si>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</si>
  <si>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</si>
  <si>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</si>
  <si>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</si>
  <si>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</si>
  <si>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</si>
  <si>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</si>
  <si>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</si>
  <si>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</si>
  <si>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</si>
  <si>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</si>
  <si>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</si>
  <si>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</si>
  <si>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</si>
  <si>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</si>
  <si>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</si>
  <si>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</si>
  <si>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</si>
  <si>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</si>
  <si>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</si>
  <si>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</si>
  <si>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</si>
  <si>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</si>
  <si>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</si>
  <si>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</si>
  <si>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</si>
  <si>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</si>
  <si>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</si>
  <si>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</si>
  <si>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</si>
  <si>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</si>
  <si>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</si>
  <si>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</si>
  <si>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</si>
  <si>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</si>
  <si>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</si>
  <si>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</si>
  <si>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</si>
  <si>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</si>
  <si>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</si>
  <si>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</si>
  <si>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</si>
  <si>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</si>
  <si>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</si>
  <si>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</si>
  <si>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</si>
  <si>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</si>
  <si>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</si>
  <si>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</si>
  <si>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</si>
  <si>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</si>
  <si>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</si>
  <si>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</si>
  <si>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</si>
  <si>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</si>
  <si>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</si>
  <si>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</si>
  <si>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</si>
  <si>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</si>
  <si>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</si>
  <si>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</si>
  <si>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</si>
  <si>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</si>
  <si>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</si>
  <si>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</si>
  <si>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</si>
  <si>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</si>
  <si>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</si>
  <si>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</si>
  <si>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</si>
  <si>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</si>
  <si>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</si>
  <si>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</si>
  <si>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</si>
  <si>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</si>
  <si>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</si>
  <si>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</si>
  <si>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</si>
  <si>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</si>
  <si>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</si>
  <si>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</si>
  <si>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</si>
  <si>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</si>
  <si>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</si>
  <si>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</si>
  <si>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</si>
  <si>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</si>
  <si>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</si>
  <si>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</si>
  <si>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</si>
  <si>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</si>
  <si>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</si>
  <si>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</si>
  <si>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</si>
  <si>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</si>
  <si>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</si>
  <si>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</si>
  <si>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</si>
  <si>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</si>
  <si>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</si>
  <si>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</si>
  <si>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</si>
  <si>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</si>
  <si>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</si>
  <si>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</si>
  <si>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</si>
  <si>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</si>
  <si>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</si>
  <si>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</si>
  <si>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</si>
  <si>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</si>
  <si>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</si>
  <si>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</si>
  <si>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</si>
  <si>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</si>
  <si>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</si>
  <si>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</si>
  <si>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</si>
  <si>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</si>
  <si>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</si>
  <si>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</si>
  <si>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</si>
  <si>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</si>
  <si>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</si>
  <si>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</si>
  <si>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</si>
  <si>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</si>
  <si>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</si>
  <si>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</si>
  <si>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</si>
  <si>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</si>
  <si>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</si>
  <si>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</si>
  <si>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</si>
  <si>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</si>
  <si>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</si>
  <si>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</si>
  <si>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</si>
  <si>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</si>
  <si>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</si>
  <si>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</si>
  <si>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</si>
  <si>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</si>
  <si>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</si>
  <si>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</si>
  <si>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</si>
  <si>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</si>
  <si>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</si>
  <si>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</si>
  <si>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</si>
  <si>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</si>
  <si>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</si>
  <si>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</si>
  <si>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</si>
  <si>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</si>
  <si>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</si>
  <si>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</si>
  <si>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</si>
  <si>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</si>
  <si>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</si>
  <si>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</si>
  <si>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</si>
  <si>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</si>
  <si>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</si>
  <si>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</si>
  <si>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</si>
  <si>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</si>
  <si>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</si>
  <si>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</si>
  <si>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</si>
  <si>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</si>
  <si>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</si>
  <si>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</si>
  <si>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</si>
  <si>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</si>
  <si>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</si>
  <si>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</si>
  <si>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</si>
  <si>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</si>
  <si>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</si>
  <si>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</si>
  <si>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</si>
  <si>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</si>
  <si>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</si>
  <si>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</si>
  <si>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</si>
  <si>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</si>
  <si>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</si>
  <si>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</si>
  <si>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</si>
  <si>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</si>
  <si>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</si>
  <si>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</si>
  <si>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</si>
  <si>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</si>
  <si>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</si>
  <si>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</si>
  <si>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</si>
  <si>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</si>
  <si>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</si>
  <si>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</si>
  <si>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</si>
  <si>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</si>
  <si>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</si>
  <si>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</si>
  <si>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</si>
  <si>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</si>
  <si>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</si>
  <si>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</si>
  <si>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</si>
  <si>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</si>
  <si>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</si>
  <si>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</si>
  <si>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</si>
  <si>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</si>
  <si>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</si>
  <si>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</si>
  <si>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</si>
  <si>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</si>
  <si>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</si>
  <si>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</si>
  <si>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</si>
  <si>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</si>
  <si>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</si>
  <si>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</si>
  <si>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</si>
  <si>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</si>
  <si>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</si>
  <si>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</si>
  <si>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</si>
  <si>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</si>
  <si>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</si>
  <si>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</si>
  <si>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</si>
  <si>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</si>
  <si>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</si>
  <si>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</si>
  <si>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</si>
  <si>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</si>
  <si>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</si>
  <si>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</si>
  <si>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</si>
  <si>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</si>
  <si>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</si>
  <si>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</si>
  <si>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</si>
  <si>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</si>
  <si>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</si>
  <si>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</si>
  <si>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</si>
  <si>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</si>
  <si>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</si>
  <si>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</si>
  <si>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</si>
  <si>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</si>
  <si>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</si>
  <si>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</si>
  <si>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</si>
  <si>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</si>
  <si>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</si>
  <si>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</si>
  <si>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</si>
  <si>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</si>
  <si>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</si>
  <si>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</si>
  <si>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</si>
  <si>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</si>
  <si>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</si>
  <si>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</si>
  <si>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</si>
  <si>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</si>
  <si>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</si>
  <si>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</si>
  <si>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</si>
  <si>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</si>
  <si>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</si>
  <si>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</si>
  <si>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</si>
  <si>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</si>
  <si>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</si>
  <si>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</si>
  <si>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</si>
  <si>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</si>
  <si>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</si>
  <si>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</si>
  <si>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</si>
  <si>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</si>
  <si>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</si>
  <si>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</si>
  <si>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</si>
  <si>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</si>
  <si>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</si>
  <si>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</si>
  <si>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</si>
  <si>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</si>
  <si>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</si>
  <si>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</si>
  <si>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</si>
  <si>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</si>
  <si>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</si>
  <si>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</si>
  <si>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</si>
  <si>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</si>
  <si>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</si>
  <si>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</si>
  <si>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</si>
  <si>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</si>
  <si>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</si>
  <si>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</si>
  <si>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</si>
  <si>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</si>
  <si>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</si>
  <si>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</si>
  <si>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</si>
  <si>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</si>
  <si>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</si>
  <si>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</si>
  <si>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</si>
  <si>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</si>
  <si>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</si>
  <si>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</si>
  <si>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</si>
  <si>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</si>
  <si>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</si>
  <si>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</si>
  <si>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</si>
  <si>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</si>
  <si>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</si>
  <si>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</si>
  <si>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</si>
  <si>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</si>
  <si>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</si>
  <si>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</si>
  <si>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</si>
  <si>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</si>
  <si>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</si>
  <si>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</si>
  <si>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</si>
  <si>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</si>
  <si>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</si>
  <si>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</si>
  <si>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</si>
  <si>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</si>
  <si>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</si>
  <si>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</si>
  <si>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</si>
  <si>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</si>
  <si>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</si>
  <si>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</si>
  <si>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</si>
  <si>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</si>
  <si>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</si>
  <si>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</si>
  <si>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</si>
  <si>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</si>
  <si>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</si>
  <si>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</si>
  <si>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</si>
  <si>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</si>
  <si>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</si>
  <si>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</si>
  <si>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</si>
  <si>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</si>
  <si>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</si>
  <si>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</si>
  <si>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</si>
  <si>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</si>
  <si>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</si>
  <si>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</si>
  <si>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</si>
  <si>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</si>
  <si>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</si>
  <si>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</si>
  <si>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</si>
  <si>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</si>
  <si>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</si>
  <si>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</si>
  <si>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</si>
  <si>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</si>
  <si>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</si>
  <si>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</si>
  <si>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</si>
  <si>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</si>
  <si>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</si>
  <si>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</si>
  <si>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</si>
  <si>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</si>
  <si>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</si>
  <si>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</si>
  <si>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</si>
  <si>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</si>
  <si>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</si>
  <si>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</si>
  <si>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</si>
  <si>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</si>
  <si>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</si>
  <si>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</si>
  <si>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</si>
  <si>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</si>
  <si>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</si>
  <si>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</si>
  <si>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</si>
  <si>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</si>
  <si>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</si>
  <si>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</si>
  <si>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</si>
  <si>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</si>
  <si>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</si>
  <si>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</si>
  <si>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</si>
  <si>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</si>
  <si>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</si>
  <si>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</si>
  <si>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</si>
  <si>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</si>
  <si>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</si>
  <si>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</si>
  <si>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</si>
  <si>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</si>
  <si>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</si>
  <si>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</si>
  <si>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</si>
  <si>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</si>
  <si>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</si>
  <si>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</si>
  <si>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</si>
  <si>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</si>
  <si>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</si>
  <si>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</si>
  <si>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</si>
  <si>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</si>
  <si>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</si>
  <si>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</si>
  <si>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</si>
  <si>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</si>
  <si>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</si>
  <si>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</si>
  <si>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</si>
  <si>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</si>
  <si>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</si>
  <si>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</si>
  <si>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</si>
  <si>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</si>
  <si>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</si>
  <si>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</si>
  <si>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</si>
  <si>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</si>
  <si>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</si>
  <si>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</si>
  <si>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</si>
  <si>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</si>
  <si>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</si>
  <si>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</si>
  <si>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</si>
  <si>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</si>
  <si>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</si>
  <si>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</si>
  <si>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</si>
  <si>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</si>
  <si>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</si>
  <si>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</si>
  <si>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</si>
  <si>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</si>
  <si>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</si>
  <si>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</si>
  <si>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</si>
  <si>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</si>
  <si>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</si>
  <si>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</si>
  <si>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</si>
  <si>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</si>
  <si>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</si>
  <si>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</si>
  <si>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</si>
  <si>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</si>
  <si>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</si>
  <si>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</si>
  <si>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</si>
  <si>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</si>
  <si>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</si>
  <si>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</si>
  <si>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</si>
  <si>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</si>
  <si>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</si>
  <si>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</si>
  <si>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</si>
  <si>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</si>
  <si>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</si>
  <si>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</si>
  <si>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</si>
  <si>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</si>
  <si>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</si>
  <si>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</si>
  <si>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</si>
  <si>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</si>
  <si>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</si>
  <si>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</si>
  <si>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</si>
  <si>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</si>
  <si>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</si>
  <si>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</si>
  <si>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</si>
  <si>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</si>
  <si>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</si>
  <si>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</si>
  <si>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</si>
  <si>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</si>
  <si>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</si>
  <si>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</si>
  <si>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</si>
  <si>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</si>
  <si>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</si>
  <si>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</si>
  <si>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</si>
  <si>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</si>
  <si>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</si>
  <si>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</si>
  <si>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</si>
  <si>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</si>
  <si>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</si>
  <si>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</si>
  <si>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</si>
  <si>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</si>
  <si>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</si>
  <si>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</si>
  <si>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</si>
  <si>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</si>
  <si>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</si>
  <si>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</si>
  <si>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</si>
  <si>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</si>
  <si>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</si>
  <si>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</si>
  <si>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</si>
  <si>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</si>
  <si>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</si>
  <si>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</si>
  <si>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</si>
  <si>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</si>
  <si>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</si>
  <si>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</si>
  <si>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</si>
  <si>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</si>
  <si>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</si>
  <si>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</si>
  <si>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</si>
  <si>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</si>
  <si>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</si>
  <si>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</si>
  <si>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</si>
  <si>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</si>
  <si>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</si>
  <si>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</si>
  <si>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</si>
  <si>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</si>
  <si>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</si>
  <si>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</si>
  <si>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</si>
  <si>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</si>
  <si>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</si>
  <si>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</si>
  <si>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</si>
  <si>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</si>
  <si>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</si>
  <si>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</si>
  <si>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</si>
  <si>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</si>
  <si>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</si>
  <si>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</si>
  <si>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</si>
  <si>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</si>
  <si>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</si>
  <si>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</si>
  <si>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</si>
  <si>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</si>
  <si>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</si>
  <si>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</si>
  <si>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</si>
  <si>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</si>
  <si>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</si>
  <si>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</si>
  <si>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</si>
  <si>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</si>
  <si>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</si>
  <si>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</si>
  <si>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</si>
  <si>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</si>
  <si>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</si>
  <si>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</si>
  <si>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</si>
  <si>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</si>
  <si>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</si>
  <si>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</si>
  <si>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</si>
  <si>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</si>
  <si>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</si>
  <si>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</si>
  <si>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</si>
  <si>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</si>
  <si>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</si>
  <si>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</si>
  <si>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</si>
  <si>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</si>
  <si>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</si>
  <si>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</si>
  <si>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</si>
  <si>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</si>
  <si>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</si>
  <si>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</si>
  <si>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</si>
  <si>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</si>
  <si>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</si>
  <si>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</si>
  <si>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</si>
  <si>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</si>
  <si>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</si>
  <si>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</si>
  <si>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</si>
  <si>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</si>
  <si>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</si>
  <si>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</si>
  <si>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</si>
  <si>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</si>
  <si>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</si>
  <si>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</si>
  <si>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</si>
  <si>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</si>
  <si>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</si>
  <si>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</si>
  <si>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</si>
  <si>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</si>
  <si>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</si>
  <si>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</si>
  <si>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</si>
  <si>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</si>
  <si>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</si>
  <si>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</si>
  <si>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</si>
  <si>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</si>
  <si>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</si>
  <si>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</si>
  <si>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</si>
  <si>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</si>
  <si>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</si>
  <si>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</si>
  <si>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</si>
  <si>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</si>
  <si>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</si>
  <si>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</si>
  <si>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</si>
  <si>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</si>
  <si>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</si>
  <si>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</si>
  <si>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</si>
  <si>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</si>
  <si>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</si>
  <si>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</si>
  <si>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</si>
  <si>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</si>
  <si>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</si>
  <si>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</si>
  <si>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</si>
  <si>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</si>
  <si>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</si>
  <si>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</si>
  <si>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</si>
  <si>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</si>
  <si>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</si>
  <si>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</si>
  <si>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</si>
  <si>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</si>
  <si>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</si>
  <si>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</si>
  <si>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</si>
  <si>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</si>
  <si>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</si>
  <si>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</si>
  <si>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</si>
  <si>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</si>
  <si>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</si>
  <si>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</si>
  <si>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</si>
  <si>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</si>
  <si>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</si>
  <si>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</si>
  <si>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</si>
  <si>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</si>
  <si>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</si>
  <si>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</si>
  <si>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</si>
  <si>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</si>
  <si>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</si>
  <si>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</si>
  <si>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</si>
  <si>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</si>
  <si>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</si>
  <si>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</si>
  <si>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</si>
  <si>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</si>
  <si>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</si>
  <si>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</si>
  <si>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</si>
  <si>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</si>
  <si>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</si>
  <si>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</si>
  <si>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</si>
  <si>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</si>
  <si>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</si>
  <si>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</si>
  <si>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</si>
  <si>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</si>
  <si>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</si>
  <si>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</si>
  <si>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</si>
  <si>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</si>
  <si>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</si>
  <si>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</si>
  <si>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</si>
  <si>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</si>
  <si>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</si>
  <si>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</si>
  <si>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</si>
  <si>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</si>
  <si>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</si>
  <si>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</si>
  <si>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</si>
  <si>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</si>
  <si>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</si>
  <si>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</si>
  <si>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</si>
  <si>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</si>
  <si>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</si>
  <si>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</si>
  <si>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</si>
  <si>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</si>
  <si>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</si>
  <si>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</si>
  <si>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</si>
  <si>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</si>
  <si>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</si>
  <si>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</si>
  <si>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</si>
  <si>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</si>
  <si>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</si>
  <si>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</si>
  <si>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</si>
  <si>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</si>
  <si>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</si>
  <si>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</si>
  <si>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</si>
  <si>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</si>
  <si>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</si>
  <si>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</si>
  <si>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</si>
  <si>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</si>
  <si>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</si>
  <si>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</si>
  <si>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</si>
  <si>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</si>
  <si>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</si>
  <si>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</si>
  <si>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</si>
  <si>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</si>
  <si>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</si>
  <si>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</si>
  <si>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</si>
  <si>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</si>
  <si>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</si>
  <si>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</si>
  <si>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</si>
  <si>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</si>
  <si>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</si>
  <si>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</si>
  <si>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</si>
  <si>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</si>
  <si>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</si>
  <si>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</si>
  <si>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</si>
  <si>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</si>
  <si>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</si>
  <si>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</si>
  <si>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</si>
  <si>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</si>
  <si>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</si>
  <si>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</si>
  <si>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</si>
  <si>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</si>
  <si>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</si>
  <si>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</si>
  <si>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</si>
  <si>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</si>
  <si>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</si>
  <si>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</si>
  <si>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</si>
  <si>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</si>
  <si>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</si>
  <si>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</si>
  <si>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</si>
  <si>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</si>
  <si>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</si>
  <si>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</si>
  <si>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</si>
  <si>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</si>
  <si>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</si>
  <si>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</si>
  <si>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</si>
  <si>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</si>
  <si>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</si>
  <si>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</si>
  <si>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</si>
  <si>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</si>
  <si>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</si>
  <si>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</si>
  <si>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</si>
  <si>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</si>
  <si>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</si>
  <si>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</si>
  <si>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</si>
  <si>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</si>
  <si>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</si>
  <si>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</si>
  <si>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</si>
  <si>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</si>
  <si>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</si>
  <si>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</si>
  <si>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</si>
  <si>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</si>
  <si>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</si>
  <si>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</si>
  <si>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</si>
  <si>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</si>
  <si>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</si>
  <si>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</si>
  <si>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</si>
  <si>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</si>
  <si>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</si>
  <si>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</si>
  <si>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</si>
  <si>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</si>
  <si>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</si>
  <si>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</si>
  <si>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</si>
  <si>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</si>
  <si>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</si>
  <si>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</si>
  <si>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</si>
  <si>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</si>
  <si>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</si>
  <si>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</si>
  <si>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</si>
  <si>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</si>
  <si>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</si>
  <si>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</si>
  <si>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</si>
  <si>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</si>
  <si>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</si>
  <si>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</si>
  <si>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</si>
  <si>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</si>
  <si>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</si>
  <si>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</si>
  <si>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</si>
  <si>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</si>
  <si>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</si>
  <si>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</si>
  <si>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</si>
  <si>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</si>
  <si>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</si>
  <si>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</si>
  <si>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</si>
  <si>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</si>
  <si>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</si>
  <si>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</si>
  <si>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</si>
  <si>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</si>
  <si>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</si>
  <si>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</si>
  <si>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</si>
  <si>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</si>
  <si>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</si>
  <si>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</si>
  <si>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</si>
  <si>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</si>
  <si>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</si>
  <si>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</si>
  <si>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</si>
  <si>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</si>
  <si>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</si>
  <si>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</si>
  <si>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</si>
  <si>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</si>
  <si>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</si>
  <si>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</si>
  <si>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</si>
  <si>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</si>
  <si>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</si>
  <si>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</si>
  <si>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</si>
  <si>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</si>
  <si>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</si>
  <si>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</si>
  <si>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</si>
  <si>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</si>
  <si>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</si>
  <si>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</si>
  <si>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</si>
  <si>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</si>
  <si>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</si>
  <si>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</si>
  <si>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</si>
  <si>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</si>
  <si>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</si>
  <si>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</si>
  <si>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</si>
  <si>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</si>
  <si>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</si>
  <si>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</si>
  <si>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</si>
  <si>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</si>
  <si>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</si>
  <si>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</si>
  <si>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</si>
  <si>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</si>
  <si>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</si>
  <si>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</si>
  <si>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</si>
  <si>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</si>
  <si>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</si>
  <si>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</si>
  <si>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</si>
  <si>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</si>
  <si>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</si>
  <si>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</si>
  <si>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</si>
  <si>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</si>
  <si>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</si>
  <si>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</si>
  <si>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</si>
  <si>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</si>
  <si>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</si>
  <si>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</si>
  <si>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</si>
  <si>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</si>
  <si>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</si>
  <si>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</si>
  <si>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</si>
  <si>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</si>
  <si>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</si>
  <si>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</si>
  <si>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</si>
  <si>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</si>
  <si>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</si>
  <si>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</si>
  <si>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</si>
  <si>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</si>
  <si>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</si>
  <si>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</si>
  <si>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</si>
  <si>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</si>
  <si>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</si>
  <si>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</si>
  <si>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</si>
  <si>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</si>
  <si>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</si>
  <si>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</si>
  <si>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</si>
  <si>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</si>
  <si>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</si>
  <si>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</si>
  <si>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</si>
  <si>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</si>
  <si>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</si>
  <si>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</si>
  <si>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</si>
  <si>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</si>
  <si>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</si>
  <si>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</si>
  <si>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</si>
  <si>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</si>
  <si>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</si>
  <si>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</si>
  <si>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</si>
  <si>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</si>
  <si>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</si>
  <si>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</si>
  <si>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</si>
  <si>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</si>
  <si>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</si>
  <si>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</si>
  <si>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</si>
  <si>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</si>
  <si>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</si>
  <si>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</si>
  <si>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</si>
  <si>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</si>
  <si>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</si>
  <si>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</si>
  <si>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</si>
  <si>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</si>
  <si>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</si>
  <si>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</si>
  <si>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</si>
  <si>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</si>
  <si>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</si>
  <si>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</si>
  <si>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</si>
  <si>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</si>
  <si>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</si>
  <si>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</si>
  <si>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</si>
  <si>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</si>
  <si>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</si>
  <si>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</si>
  <si>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</si>
  <si>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</si>
  <si>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</si>
  <si>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</si>
  <si>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</si>
  <si>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</si>
  <si>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</si>
  <si>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</si>
  <si>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</si>
  <si>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</si>
  <si>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</si>
  <si>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</si>
  <si>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</si>
  <si>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</si>
  <si>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</si>
  <si>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</si>
  <si>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</si>
  <si>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</si>
  <si>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</si>
  <si>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</si>
  <si>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</si>
  <si>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</si>
  <si>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</si>
  <si>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</si>
  <si>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</si>
  <si>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</si>
  <si>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</si>
  <si>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</si>
  <si>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</si>
  <si>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</si>
  <si>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</si>
  <si>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</si>
  <si>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</si>
  <si>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</si>
  <si>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</si>
  <si>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</si>
  <si>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</si>
  <si>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</si>
  <si>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</si>
  <si>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</si>
  <si>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</si>
  <si>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</si>
  <si>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</si>
  <si>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</si>
  <si>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</si>
  <si>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</si>
  <si>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</si>
  <si>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</si>
  <si>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</si>
  <si>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</si>
  <si>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</si>
  <si>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</si>
  <si>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</si>
  <si>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</si>
  <si>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</si>
  <si>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</si>
  <si>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</si>
  <si>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</si>
  <si>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</si>
  <si>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</si>
  <si>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</si>
  <si>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</si>
  <si>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</si>
  <si>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</si>
  <si>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</si>
  <si>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</si>
  <si>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</si>
  <si>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</si>
  <si>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</si>
  <si>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</si>
  <si>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</si>
  <si>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</si>
  <si>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</si>
  <si>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</si>
  <si>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</si>
  <si>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</si>
  <si>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</si>
  <si>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</si>
  <si>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</si>
  <si>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</si>
  <si>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</si>
  <si>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</si>
  <si>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</si>
  <si>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</si>
  <si>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</si>
  <si>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</si>
  <si>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</si>
  <si>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</si>
  <si>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</si>
  <si>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</si>
  <si>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</si>
  <si>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</si>
  <si>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</si>
  <si>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</si>
  <si>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</si>
  <si>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</si>
  <si>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</si>
  <si>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</si>
  <si>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</si>
  <si>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</si>
  <si>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</si>
  <si>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</si>
  <si>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</si>
  <si>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</si>
  <si>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</si>
  <si>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</si>
  <si>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</si>
  <si>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</si>
  <si>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</si>
  <si>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</si>
  <si>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</si>
  <si>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</si>
  <si>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</si>
  <si>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</si>
  <si>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</si>
  <si>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</si>
  <si>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</si>
  <si>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</si>
  <si>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</si>
  <si>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</si>
  <si>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</si>
  <si>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</si>
  <si>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</si>
  <si>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</si>
  <si>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</si>
  <si>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</si>
  <si>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</si>
  <si>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</si>
  <si>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</si>
  <si>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</si>
  <si>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</si>
  <si>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</si>
  <si>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</si>
  <si>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</si>
  <si>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</si>
  <si>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</si>
  <si>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</si>
  <si>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</si>
  <si>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</si>
  <si>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</si>
  <si>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</si>
  <si>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</si>
  <si>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</si>
  <si>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</si>
  <si>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</si>
  <si>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</si>
  <si>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</si>
  <si>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</si>
  <si>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</si>
  <si>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</si>
  <si>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</si>
  <si>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</si>
  <si>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</si>
  <si>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</si>
  <si>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</si>
  <si>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</si>
  <si>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</si>
  <si>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</si>
  <si>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</si>
  <si>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</si>
  <si>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</si>
  <si>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</si>
  <si>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</si>
  <si>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</si>
  <si>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</si>
  <si>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</si>
  <si>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</si>
  <si>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</si>
  <si>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</si>
  <si>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</si>
  <si>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</si>
  <si>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</si>
  <si>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</si>
  <si>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</si>
  <si>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</si>
  <si>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</si>
  <si>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</si>
  <si>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</si>
  <si>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</si>
  <si>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</si>
  <si>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</si>
  <si>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</si>
  <si>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</si>
  <si>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</si>
  <si>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</si>
  <si>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</si>
  <si>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</si>
  <si>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</si>
  <si>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</si>
  <si>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</si>
  <si>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</si>
  <si>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</si>
  <si>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</si>
  <si>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</si>
  <si>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</si>
  <si>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</si>
  <si>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</si>
  <si>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</si>
  <si>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</si>
  <si>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</si>
  <si>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</si>
  <si>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</si>
  <si>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</si>
  <si>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</si>
  <si>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</si>
  <si>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</si>
  <si>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</si>
  <si>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</si>
  <si>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</si>
  <si>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</si>
  <si>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</si>
  <si>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</si>
  <si>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</si>
  <si>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</si>
  <si>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</si>
  <si>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</si>
  <si>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</si>
  <si>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</si>
  <si>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</si>
  <si>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</si>
  <si>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</si>
  <si>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</si>
  <si>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</si>
  <si>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</si>
  <si>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</si>
  <si>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</si>
  <si>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</si>
  <si>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</si>
  <si>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</si>
  <si>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</si>
  <si>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</si>
  <si>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</si>
  <si>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</si>
  <si>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</si>
  <si>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</si>
  <si>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</si>
  <si>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</si>
  <si>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</si>
  <si>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</si>
  <si>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</si>
  <si>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</si>
  <si>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</si>
  <si>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</si>
  <si>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</si>
  <si>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</si>
  <si>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</si>
  <si>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</si>
  <si>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</si>
  <si>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</si>
  <si>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</si>
  <si>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</si>
  <si>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</si>
  <si>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</si>
  <si>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</si>
  <si>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</si>
  <si>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</si>
  <si>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</si>
  <si>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</si>
  <si>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</si>
  <si>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</si>
  <si>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</si>
  <si>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</si>
  <si>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</si>
  <si>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</si>
  <si>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</si>
  <si>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</si>
  <si>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</si>
  <si>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</si>
  <si>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</si>
  <si>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</si>
  <si>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</si>
  <si>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</si>
  <si>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</si>
  <si>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</si>
  <si>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</si>
  <si>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</si>
  <si>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</si>
  <si>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</si>
  <si>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</si>
  <si>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</si>
  <si>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</si>
  <si>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</si>
  <si>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</si>
  <si>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</si>
  <si>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</si>
  <si>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</si>
  <si>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</si>
  <si>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</si>
  <si>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</si>
  <si>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</si>
  <si>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</si>
  <si>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</si>
  <si>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</si>
  <si>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</si>
  <si>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</si>
  <si>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</si>
  <si>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</si>
  <si>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</si>
  <si>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</si>
  <si>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</si>
  <si>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</si>
  <si>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</si>
  <si>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</si>
  <si>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</si>
  <si>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</si>
  <si>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</si>
  <si>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</si>
  <si>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</si>
  <si>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</si>
  <si>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</si>
  <si>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</si>
  <si>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</si>
  <si>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</si>
  <si>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</si>
  <si>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</si>
  <si>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</si>
  <si>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</si>
  <si>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</si>
  <si>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</si>
  <si>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</si>
  <si>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</si>
  <si>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</si>
  <si>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</si>
  <si>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</si>
  <si>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</si>
  <si>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</si>
  <si>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</si>
  <si>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</si>
  <si>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</si>
  <si>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</si>
  <si>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</si>
  <si>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</si>
  <si>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</si>
  <si>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</si>
  <si>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</si>
  <si>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</si>
  <si>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</si>
  <si>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</si>
  <si>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</si>
  <si>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</si>
  <si>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</si>
  <si>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</si>
  <si>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</si>
  <si>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</si>
  <si>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</si>
  <si>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</si>
  <si>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</si>
  <si>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</si>
  <si>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</si>
  <si>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</si>
  <si>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</si>
  <si>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</si>
  <si>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</si>
  <si>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</si>
  <si>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</si>
  <si>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</si>
  <si>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</si>
  <si>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</si>
  <si>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</si>
  <si>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</si>
  <si>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</si>
  <si>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</si>
  <si>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</si>
  <si>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</si>
  <si>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</si>
  <si>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</si>
  <si>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</si>
  <si>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</si>
  <si>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</si>
  <si>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</si>
  <si>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</si>
  <si>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</si>
  <si>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</si>
  <si>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</si>
  <si>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</si>
  <si>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</si>
  <si>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</si>
  <si>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</si>
  <si>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</si>
  <si>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</si>
  <si>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</si>
  <si>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</si>
  <si>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</si>
  <si>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</si>
  <si>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</si>
  <si>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</si>
  <si>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</si>
  <si>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</si>
  <si>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</si>
  <si>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</si>
  <si>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</si>
  <si>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</si>
  <si>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</si>
  <si>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</si>
  <si>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</si>
  <si>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</si>
  <si>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</si>
  <si>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</si>
  <si>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</si>
  <si>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</si>
  <si>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</si>
  <si>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</si>
  <si>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</si>
  <si>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</si>
  <si>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</si>
  <si>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</si>
  <si>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</si>
  <si>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</si>
  <si>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</si>
  <si>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</si>
  <si>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</si>
  <si>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</si>
  <si>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</si>
  <si>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</si>
  <si>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</si>
  <si>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</si>
  <si>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2021-17-10000453</t>
  </si>
  <si>
    <t>INSTITUTO COLOMBIANO DE BIENESTAR FAMILIAR</t>
  </si>
  <si>
    <t>17-2012-0274</t>
  </si>
  <si>
    <t>Brindar atención integral a la primera infancia  en los Centros de Desarrollo Infantil Temprano, en el marco de la Estretagia "De cero a siempre" en el Departamento de Caldas (Manizales)</t>
  </si>
  <si>
    <t>17-2012-0365</t>
  </si>
  <si>
    <t>Atender a la primera infancia en el marco de la estrategia "cero a siempre", de conformidad con las directricies, lineamientos y parámetros establecidos por el ICBF,así como regular las relaciones entre las partes derivadas de la entrega de aportes ICBF a el CONTRATISTA para que esta asuma con su personal y bajo su exclusiva responsabilidad dicha atencion.</t>
  </si>
  <si>
    <t>17-0366-204</t>
  </si>
  <si>
    <t>Atender niños y niñas menores de 5 años o hasta su ingreso al grado de transición en los servicios de educacionn inicial y cuidado, con el fin de promover el desarrollo integral de la primera infancia con calidad, de conformidad con los lineamientos, las directricies, parametros y estandáres establecidos por el ICBF.</t>
  </si>
  <si>
    <t>17-0112-2016</t>
  </si>
  <si>
    <t>Prestar el servicio de atención, educación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ICBF,men el marco de la estrategia de atención integral de cero a siempre.</t>
  </si>
  <si>
    <t>17-0556-2016</t>
  </si>
  <si>
    <t>Prestar el servicio de  atención, educación inicial y cuidado a niños y niñas menores de 5 años, o hasta su ingreso al grado transición, con el fin de promover desarrollo integral de la primera infancia con calidad, de conformidad con el lineamiento, el manual operatico, y las directrices establecidas por el ICBF, en el marco de la política de Estado para el desarrollo integral de la primera infancia de cero a siempre, en le servicio Centros de Desarrollo Infantil.</t>
  </si>
  <si>
    <t>17-0375-2017</t>
  </si>
  <si>
    <t>Prestar el servicio de educacióninicial en el Marco de la Atención Integral a niñas y niños menores de 5 años, o hasta su ingreso al grado de transición de conformidad con los manuales operativos de la modalidad y las directricies establecidas por el ICBF, en armonis con la política de estado para el desarrollo integral de la primera infancia-De cero a siempare- en el servicio Centros de Desarrollo Infantil.</t>
  </si>
  <si>
    <t>17-0227-2018</t>
  </si>
  <si>
    <t>Prestar el servicio de educación inicial en el Marco de la Atención Integral a niñas y niños menores de 5 años, o hasta su ingreso al grado de transición de conformidad con los manuales operativos de la modalidad y las directrices establecidas por el ICF, en armonia con la política de estado para el desarrollo integral de la primera infancia "De cero a siempare", en el servicio Centros de Desarrollo Infantil.</t>
  </si>
  <si>
    <t>17-0101-2019</t>
  </si>
  <si>
    <t>Prestar el servicio en centros de desarrollo infantil -CDI- de conformidad con el manual operativo de la modalidad institucional y las directrices establecidas por el ICBF, en armonia con la Política de estado para el desarrollo integral de la primera infancia de cero a siempre.</t>
  </si>
  <si>
    <t>17-0146-2020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</si>
  <si>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</si>
  <si>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LUZ ESTELLA MARTINEZ OSPINA</t>
  </si>
  <si>
    <t>Carrera 14# 63b-40</t>
  </si>
  <si>
    <t>8751073</t>
  </si>
  <si>
    <t>Calle 59  # 7bis-09</t>
  </si>
  <si>
    <t>hogarinfantiltoscana@gmail.com</t>
  </si>
  <si>
    <t>Prestar los servicios de educación inicial en el marco de la atención integral en Centro de desarrollo infantil-CDI-, de conformidad con el Manual Operativo de la Modalidad Institucional, el Lineamiento Técnico para la atención a la Primera Infancia y las directrices establecidas por el ICBF, en armonía con la Política de Estado para el dDesarrollo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</si>
</sst>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0" zoomScale="60" zoomScaleNormal="60" zoomScaleSheetLayoutView="40" zoomScalePageLayoutView="40" workbookViewId="0">
      <selection activeCell="F178" sqref="F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890803911</v>
      </c>
      <c r="C20" s="5"/>
      <c r="D20" s="73"/>
      <c r="E20" s="5"/>
      <c r="F20" s="5"/>
      <c r="G20" s="5"/>
      <c r="H20" s="186"/>
      <c r="I20" s="149" t="s">
        <v>64</v>
      </c>
      <c r="J20" s="150" t="s">
        <v>377</v>
      </c>
      <c r="K20" s="151">
        <v>750910020</v>
      </c>
      <c r="L20" s="152"/>
      <c r="M20" s="152">
        <v>44196</v>
      </c>
      <c r="N20" s="135">
        <f>+(M20-L20)/30</f>
        <v>1473.2</v>
      </c>
      <c r="O20" s="138"/>
      <c r="U20" s="134"/>
      <c r="V20" s="105">
        <f ca="1">NOW()</f>
        <v>44194.714858912041</v>
      </c>
      <c r="W20" s="105">
        <f ca="1">NOW()</f>
        <v>44194.714858912041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HOGAR INFANTIL LA TOSCANA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41180</v>
      </c>
      <c r="F48" s="145">
        <v>41273</v>
      </c>
      <c r="G48" s="160">
        <f>IF(AND(E48&lt;&gt;"",F48&lt;&gt;""),((F48-E48)/30),"")</f>
        <v>3.1</v>
      </c>
      <c r="H48" s="114" t="s">
        <v>2679</v>
      </c>
      <c r="I48" s="113" t="s">
        <v>64</v>
      </c>
      <c r="J48" s="113" t="s">
        <v>377</v>
      </c>
      <c r="K48" s="116">
        <v>150984000</v>
      </c>
      <c r="L48" s="115" t="s">
        <v>1148</v>
      </c>
      <c r="M48" s="117">
        <v>1</v>
      </c>
      <c r="N48" s="115" t="s">
        <v>27</v>
      </c>
      <c r="O48" s="115" t="s">
        <v>1148</v>
      </c>
      <c r="P48" s="78"/>
    </row>
    <row r="49" spans="1:16" s="6" customFormat="1" ht="24.75" customHeight="1" x14ac:dyDescent="0.25">
      <c r="A49" s="143">
        <v>2</v>
      </c>
      <c r="B49" s="122" t="s">
        <v>2677</v>
      </c>
      <c r="C49" s="124" t="s">
        <v>31</v>
      </c>
      <c r="D49" s="110" t="s">
        <v>2680</v>
      </c>
      <c r="E49" s="145">
        <v>41256</v>
      </c>
      <c r="F49" s="145">
        <v>42004</v>
      </c>
      <c r="G49" s="160">
        <f t="shared" ref="G49:G50" si="2">IF(AND(E49&lt;&gt;"",F49&lt;&gt;""),((F49-E49)/30),"")</f>
        <v>24.933333333333334</v>
      </c>
      <c r="H49" s="114" t="s">
        <v>2681</v>
      </c>
      <c r="I49" s="121" t="s">
        <v>64</v>
      </c>
      <c r="J49" s="121" t="s">
        <v>377</v>
      </c>
      <c r="K49" s="116">
        <v>1038984760</v>
      </c>
      <c r="L49" s="124" t="s">
        <v>1148</v>
      </c>
      <c r="M49" s="117">
        <v>1</v>
      </c>
      <c r="N49" s="124" t="s">
        <v>27</v>
      </c>
      <c r="O49" s="115" t="s">
        <v>1148</v>
      </c>
      <c r="P49" s="78"/>
    </row>
    <row r="50" spans="1:16" s="6" customFormat="1" ht="24.75" customHeight="1" x14ac:dyDescent="0.25">
      <c r="A50" s="143">
        <v>3</v>
      </c>
      <c r="B50" s="122" t="s">
        <v>2677</v>
      </c>
      <c r="C50" s="124" t="s">
        <v>31</v>
      </c>
      <c r="D50" s="110" t="s">
        <v>2682</v>
      </c>
      <c r="E50" s="145">
        <v>41991</v>
      </c>
      <c r="F50" s="145">
        <v>42369</v>
      </c>
      <c r="G50" s="160">
        <f t="shared" si="2"/>
        <v>12.6</v>
      </c>
      <c r="H50" s="119" t="s">
        <v>2683</v>
      </c>
      <c r="I50" s="121" t="s">
        <v>64</v>
      </c>
      <c r="J50" s="121" t="s">
        <v>377</v>
      </c>
      <c r="K50" s="116">
        <v>541939496</v>
      </c>
      <c r="L50" s="124" t="s">
        <v>1148</v>
      </c>
      <c r="M50" s="117">
        <v>1</v>
      </c>
      <c r="N50" s="124" t="s">
        <v>27</v>
      </c>
      <c r="O50" s="115" t="s">
        <v>26</v>
      </c>
      <c r="P50" s="78"/>
    </row>
    <row r="51" spans="1:16" s="6" customFormat="1" ht="24.75" customHeight="1" outlineLevel="1" x14ac:dyDescent="0.25">
      <c r="A51" s="143">
        <v>4</v>
      </c>
      <c r="B51" s="122" t="s">
        <v>2677</v>
      </c>
      <c r="C51" s="124" t="s">
        <v>31</v>
      </c>
      <c r="D51" s="110" t="s">
        <v>2684</v>
      </c>
      <c r="E51" s="145">
        <v>42394</v>
      </c>
      <c r="F51" s="145">
        <v>42719</v>
      </c>
      <c r="G51" s="160">
        <f t="shared" ref="G51:G107" si="3">IF(AND(E51&lt;&gt;"",F51&lt;&gt;""),((F51-E51)/30),"")</f>
        <v>10.833333333333334</v>
      </c>
      <c r="H51" s="114" t="s">
        <v>2685</v>
      </c>
      <c r="I51" s="121" t="s">
        <v>64</v>
      </c>
      <c r="J51" s="121" t="s">
        <v>377</v>
      </c>
      <c r="K51" s="116">
        <v>548863158</v>
      </c>
      <c r="L51" s="124" t="s">
        <v>1148</v>
      </c>
      <c r="M51" s="117">
        <v>1</v>
      </c>
      <c r="N51" s="124" t="s">
        <v>27</v>
      </c>
      <c r="O51" s="124" t="s">
        <v>26</v>
      </c>
      <c r="P51" s="78"/>
    </row>
    <row r="52" spans="1:16" s="7" customFormat="1" ht="24.75" customHeight="1" outlineLevel="1" x14ac:dyDescent="0.25">
      <c r="A52" s="144">
        <v>5</v>
      </c>
      <c r="B52" s="122" t="s">
        <v>2677</v>
      </c>
      <c r="C52" s="124" t="s">
        <v>31</v>
      </c>
      <c r="D52" s="110" t="s">
        <v>2686</v>
      </c>
      <c r="E52" s="145">
        <v>42720</v>
      </c>
      <c r="F52" s="145">
        <v>43084</v>
      </c>
      <c r="G52" s="160">
        <f t="shared" si="3"/>
        <v>12.133333333333333</v>
      </c>
      <c r="H52" s="119" t="s">
        <v>2687</v>
      </c>
      <c r="I52" s="121" t="s">
        <v>64</v>
      </c>
      <c r="J52" s="121" t="s">
        <v>377</v>
      </c>
      <c r="K52" s="116">
        <v>651100644</v>
      </c>
      <c r="L52" s="124" t="s">
        <v>1148</v>
      </c>
      <c r="M52" s="117">
        <v>1</v>
      </c>
      <c r="N52" s="124" t="s">
        <v>27</v>
      </c>
      <c r="O52" s="124" t="s">
        <v>26</v>
      </c>
      <c r="P52" s="79"/>
    </row>
    <row r="53" spans="1:16" s="7" customFormat="1" ht="24.75" customHeight="1" outlineLevel="1" x14ac:dyDescent="0.25">
      <c r="A53" s="144">
        <v>6</v>
      </c>
      <c r="B53" s="122" t="s">
        <v>2677</v>
      </c>
      <c r="C53" s="124" t="s">
        <v>31</v>
      </c>
      <c r="D53" s="110" t="s">
        <v>2688</v>
      </c>
      <c r="E53" s="145">
        <v>43080</v>
      </c>
      <c r="F53" s="145">
        <v>43404</v>
      </c>
      <c r="G53" s="160">
        <f t="shared" si="3"/>
        <v>10.8</v>
      </c>
      <c r="H53" s="119" t="s">
        <v>2689</v>
      </c>
      <c r="I53" s="121" t="s">
        <v>64</v>
      </c>
      <c r="J53" s="121" t="s">
        <v>377</v>
      </c>
      <c r="K53" s="116">
        <v>542368246</v>
      </c>
      <c r="L53" s="124" t="s">
        <v>1148</v>
      </c>
      <c r="M53" s="117">
        <v>1</v>
      </c>
      <c r="N53" s="124" t="s">
        <v>27</v>
      </c>
      <c r="O53" s="124" t="s">
        <v>26</v>
      </c>
      <c r="P53" s="79"/>
    </row>
    <row r="54" spans="1:16" s="7" customFormat="1" ht="24.75" customHeight="1" outlineLevel="1" x14ac:dyDescent="0.25">
      <c r="A54" s="144">
        <v>7</v>
      </c>
      <c r="B54" s="122" t="s">
        <v>2677</v>
      </c>
      <c r="C54" s="124" t="s">
        <v>31</v>
      </c>
      <c r="D54" s="110" t="s">
        <v>2690</v>
      </c>
      <c r="E54" s="145">
        <v>43401</v>
      </c>
      <c r="F54" s="145">
        <v>43449</v>
      </c>
      <c r="G54" s="160">
        <f t="shared" si="3"/>
        <v>1.6</v>
      </c>
      <c r="H54" s="114" t="s">
        <v>2691</v>
      </c>
      <c r="I54" s="121" t="s">
        <v>64</v>
      </c>
      <c r="J54" s="121" t="s">
        <v>377</v>
      </c>
      <c r="K54" s="118">
        <v>63063904</v>
      </c>
      <c r="L54" s="124" t="s">
        <v>1148</v>
      </c>
      <c r="M54" s="117">
        <v>1</v>
      </c>
      <c r="N54" s="124" t="s">
        <v>27</v>
      </c>
      <c r="O54" s="124" t="s">
        <v>26</v>
      </c>
      <c r="P54" s="79"/>
    </row>
    <row r="55" spans="1:16" s="7" customFormat="1" ht="24.75" customHeight="1" outlineLevel="1" x14ac:dyDescent="0.25">
      <c r="A55" s="144">
        <v>8</v>
      </c>
      <c r="B55" s="122" t="s">
        <v>2677</v>
      </c>
      <c r="C55" s="124" t="s">
        <v>31</v>
      </c>
      <c r="D55" s="110" t="s">
        <v>2692</v>
      </c>
      <c r="E55" s="145">
        <v>43484</v>
      </c>
      <c r="F55" s="145">
        <v>43822</v>
      </c>
      <c r="G55" s="160">
        <f t="shared" si="3"/>
        <v>11.266666666666667</v>
      </c>
      <c r="H55" s="114" t="s">
        <v>2693</v>
      </c>
      <c r="I55" s="121" t="s">
        <v>64</v>
      </c>
      <c r="J55" s="121" t="s">
        <v>377</v>
      </c>
      <c r="K55" s="118">
        <v>645118172</v>
      </c>
      <c r="L55" s="124" t="s">
        <v>1148</v>
      </c>
      <c r="M55" s="117">
        <v>1</v>
      </c>
      <c r="N55" s="124"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2694</v>
      </c>
      <c r="E114" s="145">
        <v>43878</v>
      </c>
      <c r="F114" s="145">
        <v>44196</v>
      </c>
      <c r="G114" s="160">
        <f>IF(AND(E114&lt;&gt;"",F114&lt;&gt;""),((F114-E114)/30),"")</f>
        <v>10.6</v>
      </c>
      <c r="H114" s="122" t="s">
        <v>2695</v>
      </c>
      <c r="I114" s="121" t="s">
        <v>64</v>
      </c>
      <c r="J114" s="121" t="s">
        <v>377</v>
      </c>
      <c r="K114" s="123">
        <v>716241464</v>
      </c>
      <c r="L114" s="100">
        <f>+IF(AND(K114&gt;0,O114="Ejecución"),(K114/877802)*Tabla28[[#This Row],[% participación]],IF(AND(K114&gt;0,O114&lt;&gt;"Ejecución"),"-",""))</f>
        <v>815.94877204654358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22527300.599999998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28354</v>
      </c>
      <c r="D193" s="5"/>
      <c r="E193" s="126">
        <v>2231</v>
      </c>
      <c r="F193" s="5"/>
      <c r="G193" s="5"/>
      <c r="H193" s="147" t="s">
        <v>2696</v>
      </c>
      <c r="J193" s="5"/>
      <c r="K193" s="127">
        <v>28413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schemas.microsoft.com/office/infopath/2007/PartnerControls"/>
    <ds:schemaRef ds:uri="http://schemas.microsoft.com/office/2006/documentManagement/types"/>
    <ds:schemaRef ds:uri="http://purl.org/dc/elements/1.1/"/>
    <ds:schemaRef ds:uri="http://purl.org/dc/dcmitype/"/>
    <ds:schemaRef ds:uri="http://schemas.microsoft.com/office/2006/metadata/properties"/>
    <ds:schemaRef ds:uri="a65d333d-5b59-4810-bc94-b80d9325abbc"/>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