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ocuments\GLOBITOS\OFERENTES BET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<sst xmlns="http://schemas.openxmlformats.org/spreadsheetml/2006/main" count="3116" uniqueCount="2706">
  <si>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</si>
  <si>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</si>
  <si>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</si>
  <si>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</si>
  <si>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</si>
  <si>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</si>
  <si>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</si>
  <si>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</si>
  <si>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</si>
  <si>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</si>
  <si>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</si>
  <si>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</si>
  <si>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</si>
  <si>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</si>
  <si>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</si>
  <si>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</si>
  <si>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</si>
  <si>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</si>
  <si>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</si>
  <si>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</si>
  <si>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</si>
  <si>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</si>
  <si>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</si>
  <si>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</si>
  <si>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</si>
  <si>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</si>
  <si>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</si>
  <si>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</si>
  <si>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</si>
  <si>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</si>
  <si>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</si>
  <si>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</si>
  <si>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</si>
  <si>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</si>
  <si>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</si>
  <si>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</si>
  <si>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</si>
  <si>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</si>
  <si>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</si>
  <si>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</si>
  <si>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</si>
  <si>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</si>
  <si>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</si>
  <si>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</si>
  <si>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</si>
  <si>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</si>
  <si>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</si>
  <si>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</si>
  <si>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</si>
  <si>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</si>
  <si>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</si>
  <si>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</si>
  <si>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</si>
  <si>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</si>
  <si>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</si>
  <si>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</si>
  <si>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</si>
  <si>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</si>
  <si>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</si>
  <si>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</si>
  <si>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</si>
  <si>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</si>
  <si>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</si>
  <si>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</si>
  <si>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</si>
  <si>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</si>
  <si>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</si>
  <si>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</si>
  <si>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</si>
  <si>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</si>
  <si>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</si>
  <si>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</si>
  <si>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</si>
  <si>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</si>
  <si>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</si>
  <si>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</si>
  <si>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</si>
  <si>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</si>
  <si>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</si>
  <si>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</si>
  <si>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</si>
  <si>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</si>
  <si>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</si>
  <si>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</si>
  <si>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</si>
  <si>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</si>
  <si>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</si>
  <si>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</si>
  <si>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</si>
  <si>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</si>
  <si>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</si>
  <si>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</si>
  <si>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</si>
  <si>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</si>
  <si>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</si>
  <si>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</si>
  <si>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</si>
  <si>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</si>
  <si>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</si>
  <si>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</si>
  <si>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</si>
  <si>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</si>
  <si>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</si>
  <si>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</si>
  <si>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</si>
  <si>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</si>
  <si>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</si>
  <si>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</si>
  <si>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</si>
  <si>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</si>
  <si>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</si>
  <si>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</si>
  <si>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</si>
  <si>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</si>
  <si>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</si>
  <si>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</si>
  <si>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</si>
  <si>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</si>
  <si>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</si>
  <si>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</si>
  <si>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</si>
  <si>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</si>
  <si>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</si>
  <si>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</si>
  <si>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</si>
  <si>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</si>
  <si>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</si>
  <si>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</si>
  <si>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</si>
  <si>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</si>
  <si>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</si>
  <si>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</si>
  <si>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</si>
  <si>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</si>
  <si>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</si>
  <si>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</si>
  <si>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</si>
  <si>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</si>
  <si>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</si>
  <si>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</si>
  <si>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</si>
  <si>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</si>
  <si>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</si>
  <si>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</si>
  <si>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</si>
  <si>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</si>
  <si>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</si>
  <si>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</si>
  <si>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</si>
  <si>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</si>
  <si>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</si>
  <si>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</si>
  <si>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</si>
  <si>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</si>
  <si>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</si>
  <si>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</si>
  <si>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</si>
  <si>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</si>
  <si>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</si>
  <si>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</si>
  <si>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</si>
  <si>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</si>
  <si>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</si>
  <si>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</si>
  <si>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</si>
  <si>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</si>
  <si>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</si>
  <si>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</si>
  <si>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</si>
  <si>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</si>
  <si>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</si>
  <si>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</si>
  <si>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</si>
  <si>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</si>
  <si>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</si>
  <si>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</si>
  <si>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</si>
  <si>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</si>
  <si>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</si>
  <si>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</si>
  <si>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</si>
  <si>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</si>
  <si>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</si>
  <si>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</si>
  <si>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</si>
  <si>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</si>
  <si>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</si>
  <si>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</si>
  <si>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</si>
  <si>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</si>
  <si>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</si>
  <si>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</si>
  <si>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</si>
  <si>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</si>
  <si>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</si>
  <si>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</si>
  <si>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</si>
  <si>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</si>
  <si>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</si>
  <si>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</si>
  <si>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</si>
  <si>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</si>
  <si>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</si>
  <si>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</si>
  <si>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</si>
  <si>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</si>
  <si>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</si>
  <si>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</si>
  <si>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</si>
  <si>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</si>
  <si>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</si>
  <si>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</si>
  <si>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</si>
  <si>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</si>
  <si>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</si>
  <si>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</si>
  <si>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</si>
  <si>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</si>
  <si>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</si>
  <si>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</si>
  <si>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</si>
  <si>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</si>
  <si>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</si>
  <si>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</si>
  <si>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</si>
  <si>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</si>
  <si>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</si>
  <si>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</si>
  <si>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</si>
  <si>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</si>
  <si>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</si>
  <si>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</si>
  <si>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</si>
  <si>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</si>
  <si>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</si>
  <si>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</si>
  <si>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</si>
  <si>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</si>
  <si>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</si>
  <si>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</si>
  <si>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</si>
  <si>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</si>
  <si>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</si>
  <si>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</si>
  <si>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</si>
  <si>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</si>
  <si>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</si>
  <si>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</si>
  <si>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</si>
  <si>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</si>
  <si>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</si>
  <si>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</si>
  <si>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</si>
  <si>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</si>
  <si>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</si>
  <si>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</si>
  <si>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</si>
  <si>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</si>
  <si>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</si>
  <si>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</si>
  <si>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</si>
  <si>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</si>
  <si>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</si>
  <si>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</si>
  <si>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</si>
  <si>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</si>
  <si>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</si>
  <si>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</si>
  <si>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</si>
  <si>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</si>
  <si>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</si>
  <si>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</si>
  <si>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</si>
  <si>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</si>
  <si>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</si>
  <si>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</si>
  <si>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</si>
  <si>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</si>
  <si>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</si>
  <si>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</si>
  <si>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</si>
  <si>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</si>
  <si>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</si>
  <si>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</si>
  <si>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</si>
  <si>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</si>
  <si>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</si>
  <si>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</si>
  <si>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</si>
  <si>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</si>
  <si>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</si>
  <si>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</si>
  <si>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</si>
  <si>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</si>
  <si>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</si>
  <si>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</si>
  <si>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</si>
  <si>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</si>
  <si>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</si>
  <si>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</si>
  <si>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</si>
  <si>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</si>
  <si>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</si>
  <si>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</si>
  <si>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</si>
  <si>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</si>
  <si>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</si>
  <si>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</si>
  <si>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</si>
  <si>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</si>
  <si>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</si>
  <si>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</si>
  <si>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</si>
  <si>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</si>
  <si>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</si>
  <si>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</si>
  <si>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</si>
  <si>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</si>
  <si>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</si>
  <si>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</si>
  <si>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</si>
  <si>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</si>
  <si>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</si>
  <si>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</si>
  <si>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</si>
  <si>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</si>
  <si>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</si>
  <si>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</si>
  <si>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</si>
  <si>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</si>
  <si>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</si>
  <si>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</si>
  <si>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</si>
  <si>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</si>
  <si>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</si>
  <si>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</si>
  <si>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</si>
  <si>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</si>
  <si>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</si>
  <si>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</si>
  <si>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</si>
  <si>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</si>
  <si>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</si>
  <si>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</si>
  <si>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</si>
  <si>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</si>
  <si>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</si>
  <si>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</si>
  <si>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</si>
  <si>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</si>
  <si>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</si>
  <si>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</si>
  <si>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</si>
  <si>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</si>
  <si>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</si>
  <si>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</si>
  <si>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</si>
  <si>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</si>
  <si>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</si>
  <si>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</si>
  <si>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</si>
  <si>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</si>
  <si>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</si>
  <si>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</si>
  <si>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</si>
  <si>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</si>
  <si>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</si>
  <si>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</si>
  <si>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</si>
  <si>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</si>
  <si>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</si>
  <si>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</si>
  <si>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</si>
  <si>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</si>
  <si>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</si>
  <si>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</si>
  <si>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</si>
  <si>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</si>
  <si>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</si>
  <si>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</si>
  <si>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</si>
  <si>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</si>
  <si>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</si>
  <si>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</si>
  <si>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</si>
  <si>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</si>
  <si>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</si>
  <si>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</si>
  <si>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</si>
  <si>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</si>
  <si>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</si>
  <si>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</si>
  <si>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</si>
  <si>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</si>
  <si>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</si>
  <si>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</si>
  <si>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</si>
  <si>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</si>
  <si>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</si>
  <si>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</si>
  <si>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</si>
  <si>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</si>
  <si>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</si>
  <si>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</si>
  <si>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</si>
  <si>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</si>
  <si>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</si>
  <si>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</si>
  <si>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</si>
  <si>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</si>
  <si>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</si>
  <si>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</si>
  <si>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</si>
  <si>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</si>
  <si>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</si>
  <si>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</si>
  <si>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</si>
  <si>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</si>
  <si>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</si>
  <si>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</si>
  <si>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</si>
  <si>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</si>
  <si>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</si>
  <si>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</si>
  <si>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</si>
  <si>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</si>
  <si>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</si>
  <si>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</si>
  <si>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</si>
  <si>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</si>
  <si>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</si>
  <si>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</si>
  <si>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</si>
  <si>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</si>
  <si>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</si>
  <si>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</si>
  <si>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</si>
  <si>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</si>
  <si>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</si>
  <si>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</si>
  <si>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</si>
  <si>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</si>
  <si>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</si>
  <si>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</si>
  <si>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</si>
  <si>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</si>
  <si>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</si>
  <si>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</si>
  <si>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</si>
  <si>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</si>
  <si>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</si>
  <si>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</si>
  <si>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</si>
  <si>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</si>
  <si>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</si>
  <si>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</si>
  <si>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</si>
  <si>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</si>
  <si>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</si>
  <si>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</si>
  <si>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</si>
  <si>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</si>
  <si>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</si>
  <si>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</si>
  <si>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</si>
  <si>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</si>
  <si>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</si>
  <si>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</si>
  <si>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</si>
  <si>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</si>
  <si>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</si>
  <si>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</si>
  <si>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</si>
  <si>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</si>
  <si>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</si>
  <si>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</si>
  <si>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</si>
  <si>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</si>
  <si>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</si>
  <si>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</si>
  <si>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</si>
  <si>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</si>
  <si>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</si>
  <si>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</si>
  <si>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</si>
  <si>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</si>
  <si>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</si>
  <si>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</si>
  <si>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</si>
  <si>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</si>
  <si>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</si>
  <si>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</si>
  <si>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</si>
  <si>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</si>
  <si>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</si>
  <si>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</si>
  <si>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</si>
  <si>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</si>
  <si>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</si>
  <si>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</si>
  <si>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</si>
  <si>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</si>
  <si>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</si>
  <si>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</si>
  <si>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</si>
  <si>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</si>
  <si>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</si>
  <si>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</si>
  <si>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</si>
  <si>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</si>
  <si>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</si>
  <si>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</si>
  <si>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</si>
  <si>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</si>
  <si>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</si>
  <si>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</si>
  <si>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</si>
  <si>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</si>
  <si>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</si>
  <si>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</si>
  <si>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</si>
  <si>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</si>
  <si>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</si>
  <si>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</si>
  <si>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</si>
  <si>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</si>
  <si>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</si>
  <si>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</si>
  <si>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</si>
  <si>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</si>
  <si>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</si>
  <si>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</si>
  <si>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</si>
  <si>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</si>
  <si>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</si>
  <si>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</si>
  <si>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</si>
  <si>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</si>
  <si>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</si>
  <si>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</si>
  <si>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</si>
  <si>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</si>
  <si>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</si>
  <si>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</si>
  <si>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</si>
  <si>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</si>
  <si>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</si>
  <si>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</si>
  <si>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</si>
  <si>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</si>
  <si>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</si>
  <si>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</si>
  <si>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</si>
  <si>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</si>
  <si>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</si>
  <si>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</si>
  <si>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</si>
  <si>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</si>
  <si>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</si>
  <si>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</si>
  <si>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</si>
  <si>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</si>
  <si>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</si>
  <si>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</si>
  <si>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</si>
  <si>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</si>
  <si>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</si>
  <si>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</si>
  <si>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</si>
  <si>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</si>
  <si>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</si>
  <si>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</si>
  <si>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</si>
  <si>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</si>
  <si>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</si>
  <si>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</si>
  <si>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</si>
  <si>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</si>
  <si>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</si>
  <si>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</si>
  <si>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</si>
  <si>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</si>
  <si>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</si>
  <si>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</si>
  <si>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</si>
  <si>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</si>
  <si>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</si>
  <si>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</si>
  <si>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</si>
  <si>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</si>
  <si>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</si>
  <si>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</si>
  <si>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</si>
  <si>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</si>
  <si>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</si>
  <si>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</si>
  <si>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</si>
  <si>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</si>
  <si>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</si>
  <si>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</si>
  <si>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</si>
  <si>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</si>
  <si>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</si>
  <si>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</si>
  <si>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</si>
  <si>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</si>
  <si>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</si>
  <si>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</si>
  <si>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</si>
  <si>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</si>
  <si>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</si>
  <si>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</si>
  <si>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</si>
  <si>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</si>
  <si>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</si>
  <si>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</si>
  <si>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</si>
  <si>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</si>
  <si>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</si>
  <si>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</si>
  <si>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</si>
  <si>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</si>
  <si>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</si>
  <si>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</si>
  <si>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</si>
  <si>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</si>
  <si>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</si>
  <si>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</si>
  <si>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</si>
  <si>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</si>
  <si>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</si>
  <si>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</si>
  <si>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</si>
  <si>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</si>
  <si>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</si>
  <si>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</si>
  <si>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</si>
  <si>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</si>
  <si>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</si>
  <si>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</si>
  <si>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</si>
  <si>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</si>
  <si>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</si>
  <si>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</si>
  <si>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</si>
  <si>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</si>
  <si>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</si>
  <si>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</si>
  <si>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</si>
  <si>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</si>
  <si>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</si>
  <si>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</si>
  <si>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</si>
  <si>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</si>
  <si>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</si>
  <si>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</si>
  <si>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</si>
  <si>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</si>
  <si>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</si>
  <si>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</si>
  <si>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</si>
  <si>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</si>
  <si>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</si>
  <si>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</si>
  <si>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</si>
  <si>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</si>
  <si>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</si>
  <si>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</si>
  <si>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</si>
  <si>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</si>
  <si>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</si>
  <si>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</si>
  <si>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</si>
  <si>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</si>
  <si>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</si>
  <si>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</si>
  <si>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</si>
  <si>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</si>
  <si>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</si>
  <si>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</si>
  <si>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</si>
  <si>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</si>
  <si>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</si>
  <si>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</si>
  <si>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</si>
  <si>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</si>
  <si>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</si>
  <si>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</si>
  <si>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</si>
  <si>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</si>
  <si>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</si>
  <si>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</si>
  <si>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</si>
  <si>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</si>
  <si>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</si>
  <si>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</si>
  <si>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</si>
  <si>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</si>
  <si>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</si>
  <si>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</si>
  <si>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</si>
  <si>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</si>
  <si>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</si>
  <si>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</si>
  <si>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</si>
  <si>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</si>
  <si>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</si>
  <si>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</si>
  <si>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</si>
  <si>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</si>
  <si>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</si>
  <si>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</si>
  <si>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</si>
  <si>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</si>
  <si>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</si>
  <si>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</si>
  <si>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</si>
  <si>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</si>
  <si>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</si>
  <si>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</si>
  <si>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</si>
  <si>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</si>
  <si>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</si>
  <si>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</si>
  <si>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</si>
  <si>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</si>
  <si>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</si>
  <si>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</si>
  <si>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</si>
  <si>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</si>
  <si>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</si>
  <si>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</si>
  <si>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</si>
  <si>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</si>
  <si>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</si>
  <si>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</si>
  <si>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</si>
  <si>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</si>
  <si>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</si>
  <si>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</si>
  <si>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</si>
  <si>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</si>
  <si>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</si>
  <si>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</si>
  <si>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</si>
  <si>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</si>
  <si>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</si>
  <si>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</si>
  <si>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</si>
  <si>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</si>
  <si>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</si>
  <si>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</si>
  <si>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</si>
  <si>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</si>
  <si>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</si>
  <si>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</si>
  <si>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</si>
  <si>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</si>
  <si>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</si>
  <si>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</si>
  <si>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</si>
  <si>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</si>
  <si>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</si>
  <si>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</si>
  <si>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</si>
  <si>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</si>
  <si>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</si>
  <si>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</si>
  <si>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</si>
  <si>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</si>
  <si>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</si>
  <si>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</si>
  <si>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</si>
  <si>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</si>
  <si>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</si>
  <si>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</si>
  <si>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</si>
  <si>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</si>
  <si>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</si>
  <si>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</si>
  <si>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</si>
  <si>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</si>
  <si>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</si>
  <si>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</si>
  <si>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</si>
  <si>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</si>
  <si>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</si>
  <si>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</si>
  <si>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</si>
  <si>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</si>
  <si>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</si>
  <si>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</si>
  <si>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</si>
  <si>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</si>
  <si>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</si>
  <si>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</si>
  <si>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</si>
  <si>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</si>
  <si>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</si>
  <si>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</si>
  <si>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</si>
  <si>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</si>
  <si>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</si>
  <si>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</si>
  <si>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</si>
  <si>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</si>
  <si>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</si>
  <si>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</si>
  <si>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</si>
  <si>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</si>
  <si>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</si>
  <si>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</si>
  <si>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</si>
  <si>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</si>
  <si>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</si>
  <si>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</si>
  <si>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</si>
  <si>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</si>
  <si>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</si>
  <si>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</si>
  <si>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</si>
  <si>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</si>
  <si>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</si>
  <si>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</si>
  <si>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</si>
  <si>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</si>
  <si>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</si>
  <si>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</si>
  <si>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</si>
  <si>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</si>
  <si>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</si>
  <si>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</si>
  <si>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</si>
  <si>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</si>
  <si>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</si>
  <si>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</si>
  <si>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</si>
  <si>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</si>
  <si>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</si>
  <si>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</si>
  <si>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</si>
  <si>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</si>
  <si>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</si>
  <si>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</si>
  <si>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</si>
  <si>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</si>
  <si>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</si>
  <si>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</si>
  <si>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</si>
  <si>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</si>
  <si>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</si>
  <si>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</si>
  <si>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</si>
  <si>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</si>
  <si>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</si>
  <si>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</si>
  <si>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</si>
  <si>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</si>
  <si>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</si>
  <si>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</si>
  <si>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</si>
  <si>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</si>
  <si>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</si>
  <si>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</si>
  <si>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</si>
  <si>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</si>
  <si>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</si>
  <si>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</si>
  <si>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</si>
  <si>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</si>
  <si>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</si>
  <si>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</si>
  <si>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</si>
  <si>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</si>
  <si>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</si>
  <si>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</si>
  <si>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</si>
  <si>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</si>
  <si>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</si>
  <si>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</si>
  <si>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</si>
  <si>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</si>
  <si>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</si>
  <si>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</si>
  <si>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</si>
  <si>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</si>
  <si>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</si>
  <si>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</si>
  <si>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</si>
  <si>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</si>
  <si>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</si>
  <si>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</si>
  <si>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</si>
  <si>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</si>
  <si>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</si>
  <si>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</si>
  <si>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</si>
  <si>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</si>
  <si>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</si>
  <si>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</si>
  <si>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</si>
  <si>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</si>
  <si>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</si>
  <si>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</si>
  <si>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</si>
  <si>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</si>
  <si>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</si>
  <si>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</si>
  <si>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</si>
  <si>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</si>
  <si>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</si>
  <si>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</si>
  <si>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</si>
  <si>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</si>
  <si>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</si>
  <si>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</si>
  <si>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</si>
  <si>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</si>
  <si>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</si>
  <si>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</si>
  <si>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</si>
  <si>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</si>
  <si>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</si>
  <si>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</si>
  <si>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</si>
  <si>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</si>
  <si>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</si>
  <si>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</si>
  <si>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</si>
  <si>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</si>
  <si>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</si>
  <si>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</si>
  <si>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</si>
  <si>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</si>
  <si>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</si>
  <si>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</si>
  <si>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</si>
  <si>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</si>
  <si>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</si>
  <si>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</si>
  <si>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</si>
  <si>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</si>
  <si>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</si>
  <si>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</si>
  <si>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</si>
  <si>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</si>
  <si>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</si>
  <si>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</si>
  <si>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</si>
  <si>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</si>
  <si>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</si>
  <si>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</si>
  <si>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</si>
  <si>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</si>
  <si>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</si>
  <si>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</si>
  <si>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</si>
  <si>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</si>
  <si>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</si>
  <si>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</si>
  <si>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</si>
  <si>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</si>
  <si>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</si>
  <si>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</si>
  <si>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</si>
  <si>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</si>
  <si>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</si>
  <si>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</si>
  <si>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</si>
  <si>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</si>
  <si>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</si>
  <si>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</si>
  <si>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</si>
  <si>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</si>
  <si>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</si>
  <si>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</si>
  <si>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</si>
  <si>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</si>
  <si>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</si>
  <si>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</si>
  <si>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</si>
  <si>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</si>
  <si>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</si>
  <si>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</si>
  <si>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</si>
  <si>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</si>
  <si>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</si>
  <si>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</si>
  <si>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</si>
  <si>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</si>
  <si>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</si>
  <si>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</si>
  <si>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</si>
  <si>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</si>
  <si>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</si>
  <si>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</si>
  <si>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</si>
  <si>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</si>
  <si>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</si>
  <si>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</si>
  <si>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</si>
  <si>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</si>
  <si>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</si>
  <si>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</si>
  <si>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</si>
  <si>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</si>
  <si>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</si>
  <si>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</si>
  <si>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</si>
  <si>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</si>
  <si>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</si>
  <si>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</si>
  <si>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</si>
  <si>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</si>
  <si>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</si>
  <si>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</si>
  <si>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</si>
  <si>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</si>
  <si>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</si>
  <si>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</si>
  <si>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</si>
  <si>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</si>
  <si>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</si>
  <si>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</si>
  <si>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</si>
  <si>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</si>
  <si>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</si>
  <si>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</si>
  <si>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</si>
  <si>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</si>
  <si>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</si>
  <si>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</si>
  <si>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</si>
  <si>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</si>
  <si>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</si>
  <si>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</si>
  <si>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</si>
  <si>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</si>
  <si>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</si>
  <si>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</si>
  <si>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</si>
  <si>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</si>
  <si>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</si>
  <si>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</si>
  <si>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</si>
  <si>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</si>
  <si>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</si>
  <si>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</si>
  <si>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</si>
  <si>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</si>
  <si>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</si>
  <si>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</si>
  <si>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</si>
  <si>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</si>
  <si>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</si>
  <si>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</si>
  <si>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</si>
  <si>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</si>
  <si>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</si>
  <si>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</si>
  <si>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</si>
  <si>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</si>
  <si>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</si>
  <si>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</si>
  <si>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</si>
  <si>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</si>
  <si>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</si>
  <si>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</si>
  <si>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</si>
  <si>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</si>
  <si>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</si>
  <si>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</si>
  <si>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</si>
  <si>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</si>
  <si>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</si>
  <si>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</si>
  <si>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</si>
  <si>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</si>
  <si>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</si>
  <si>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</si>
  <si>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</si>
  <si>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</si>
  <si>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</si>
  <si>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</si>
  <si>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</si>
  <si>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</si>
  <si>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</si>
  <si>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</si>
  <si>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</si>
  <si>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</si>
  <si>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</si>
  <si>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</si>
  <si>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</si>
  <si>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</si>
  <si>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</si>
  <si>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</si>
  <si>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</si>
  <si>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</si>
  <si>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</si>
  <si>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</si>
  <si>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</si>
  <si>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</si>
  <si>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</si>
  <si>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</si>
  <si>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</si>
  <si>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</si>
  <si>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</si>
  <si>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</si>
  <si>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</si>
  <si>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</si>
  <si>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</si>
  <si>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</si>
  <si>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</si>
  <si>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</si>
  <si>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</si>
  <si>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</si>
  <si>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</si>
  <si>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</si>
  <si>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</si>
  <si>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</si>
  <si>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</si>
  <si>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</si>
  <si>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</si>
  <si>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</si>
  <si>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</si>
  <si>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</si>
  <si>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</si>
  <si>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</si>
  <si>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</si>
  <si>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</si>
  <si>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</si>
  <si>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</si>
  <si>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</si>
  <si>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</si>
  <si>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</si>
  <si>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</si>
  <si>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</si>
  <si>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</si>
  <si>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</si>
  <si>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</si>
  <si>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</si>
  <si>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</si>
  <si>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</si>
  <si>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</si>
  <si>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</si>
  <si>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</si>
  <si>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</si>
  <si>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</si>
  <si>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</si>
  <si>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</si>
  <si>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</si>
  <si>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</si>
  <si>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</si>
  <si>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</si>
  <si>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</si>
  <si>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</si>
  <si>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</si>
  <si>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</si>
  <si>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</si>
  <si>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</si>
  <si>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</si>
  <si>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</si>
  <si>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</si>
  <si>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</si>
  <si>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</si>
  <si>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</si>
  <si>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</si>
  <si>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</si>
  <si>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</si>
  <si>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</si>
  <si>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</si>
  <si>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</si>
  <si>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</si>
  <si>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</si>
  <si>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</si>
  <si>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</si>
  <si>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</si>
  <si>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</si>
  <si>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</si>
  <si>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</si>
  <si>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</si>
  <si>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</si>
  <si>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</si>
  <si>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</si>
  <si>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</si>
  <si>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</si>
  <si>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</si>
  <si>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</si>
  <si>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</si>
  <si>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</si>
  <si>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</si>
  <si>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</si>
  <si>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</si>
  <si>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</si>
  <si>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</si>
  <si>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</si>
  <si>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</si>
  <si>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</si>
  <si>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</si>
  <si>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</si>
  <si>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</si>
  <si>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</si>
  <si>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</si>
  <si>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</si>
  <si>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</si>
  <si>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</si>
  <si>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</si>
  <si>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</si>
  <si>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</si>
  <si>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</si>
  <si>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</si>
  <si>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</si>
  <si>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</si>
  <si>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</si>
  <si>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</si>
  <si>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</si>
  <si>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</si>
  <si>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</si>
  <si>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</si>
  <si>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</si>
  <si>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</si>
  <si>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</si>
  <si>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</si>
  <si>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</si>
  <si>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</si>
  <si>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</si>
  <si>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</si>
  <si>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</si>
  <si>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</si>
  <si>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</si>
  <si>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</si>
  <si>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</si>
  <si>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</si>
  <si>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</si>
  <si>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</si>
  <si>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</si>
  <si>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</si>
  <si>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</si>
  <si>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</si>
  <si>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</si>
  <si>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</si>
  <si>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</si>
  <si>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</si>
  <si>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</si>
  <si>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</si>
  <si>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</si>
  <si>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</si>
  <si>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</si>
  <si>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</si>
  <si>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</si>
  <si>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</si>
  <si>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</si>
  <si>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</si>
  <si>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</si>
  <si>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</si>
  <si>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</si>
  <si>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</si>
  <si>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</si>
  <si>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</si>
  <si>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</si>
  <si>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</si>
  <si>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</si>
  <si>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</si>
  <si>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</si>
  <si>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</si>
  <si>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</si>
  <si>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</si>
  <si>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</si>
  <si>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</si>
  <si>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</si>
  <si>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</si>
  <si>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</si>
  <si>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</si>
  <si>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</si>
  <si>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</si>
  <si>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</si>
  <si>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</si>
  <si>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</si>
  <si>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</si>
  <si>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</si>
  <si>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</si>
  <si>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</si>
  <si>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</si>
  <si>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</si>
  <si>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</si>
  <si>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</si>
  <si>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</si>
  <si>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</si>
  <si>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</si>
  <si>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</si>
  <si>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</si>
  <si>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</si>
  <si>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</si>
  <si>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</si>
  <si>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</si>
  <si>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</si>
  <si>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</si>
  <si>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</si>
  <si>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</si>
  <si>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</si>
  <si>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</si>
  <si>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</si>
  <si>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</si>
  <si>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</si>
  <si>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</si>
  <si>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</si>
  <si>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</si>
  <si>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</si>
  <si>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</si>
  <si>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</si>
  <si>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</si>
  <si>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</si>
  <si>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</si>
  <si>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</si>
  <si>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</si>
  <si>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</si>
  <si>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</si>
  <si>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</si>
  <si>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</si>
  <si>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</si>
  <si>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</si>
  <si>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</si>
  <si>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</si>
  <si>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</si>
  <si>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</si>
  <si>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</si>
  <si>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</si>
  <si>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</si>
  <si>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</si>
  <si>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</si>
  <si>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</si>
  <si>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</si>
  <si>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</si>
  <si>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</si>
  <si>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</si>
  <si>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</si>
  <si>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</si>
  <si>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</si>
  <si>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</si>
  <si>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</si>
  <si>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</si>
  <si>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</si>
  <si>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</si>
  <si>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</si>
  <si>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</si>
  <si>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</si>
  <si>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</si>
  <si>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</si>
  <si>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</si>
  <si>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</si>
  <si>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</si>
  <si>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</si>
  <si>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</si>
  <si>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</si>
  <si>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</si>
  <si>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</si>
  <si>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</si>
  <si>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</si>
  <si>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</si>
  <si>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</si>
  <si>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</si>
  <si>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</si>
  <si>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</si>
  <si>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</si>
  <si>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</si>
  <si>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</si>
  <si>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</si>
  <si>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</si>
  <si>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</si>
  <si>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</si>
  <si>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</si>
  <si>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</si>
  <si>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</si>
  <si>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</si>
  <si>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</si>
  <si>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</si>
  <si>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</si>
  <si>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</si>
  <si>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</si>
  <si>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</si>
  <si>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</si>
  <si>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</si>
  <si>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</si>
  <si>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</si>
  <si>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</si>
  <si>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</si>
  <si>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</si>
  <si>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</si>
  <si>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</si>
  <si>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</si>
  <si>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</si>
  <si>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</si>
  <si>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</si>
  <si>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</si>
  <si>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</si>
  <si>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</si>
  <si>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</si>
  <si>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</si>
  <si>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</si>
  <si>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</si>
  <si>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</si>
  <si>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</si>
  <si>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</si>
  <si>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</si>
  <si>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</si>
  <si>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</si>
  <si>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</si>
  <si>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</si>
  <si>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</si>
  <si>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</si>
  <si>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</si>
  <si>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</si>
  <si>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</si>
  <si>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</si>
  <si>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</si>
  <si>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</si>
  <si>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</si>
  <si>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</si>
  <si>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</si>
  <si>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</si>
  <si>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</si>
  <si>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</si>
  <si>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</si>
  <si>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</si>
  <si>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</si>
  <si>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</si>
  <si>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</si>
  <si>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</si>
  <si>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</si>
  <si>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</si>
  <si>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</si>
  <si>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</si>
  <si>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</si>
  <si>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</si>
  <si>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</si>
  <si>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</si>
  <si>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</si>
  <si>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</si>
  <si>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</si>
  <si>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</si>
  <si>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</si>
  <si>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</si>
  <si>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</si>
  <si>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</si>
  <si>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</si>
  <si>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</si>
  <si>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</si>
  <si>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</si>
  <si>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</si>
  <si>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</si>
  <si>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</si>
  <si>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</si>
  <si>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</si>
  <si>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</si>
  <si>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</si>
  <si>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</si>
  <si>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</si>
  <si>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</si>
  <si>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</si>
  <si>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</si>
  <si>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</si>
  <si>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</si>
  <si>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</si>
  <si>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</si>
  <si>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</si>
  <si>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</si>
  <si>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</si>
  <si>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</si>
  <si>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</si>
  <si>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</si>
  <si>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</si>
  <si>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</si>
  <si>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</si>
  <si>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</si>
  <si>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</si>
  <si>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</si>
  <si>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</si>
  <si>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</si>
  <si>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</si>
  <si>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</si>
  <si>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</si>
  <si>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</si>
  <si>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</si>
  <si>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</si>
  <si>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</si>
  <si>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</si>
  <si>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</si>
  <si>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</si>
  <si>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</si>
  <si>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</si>
  <si>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</si>
  <si>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</si>
  <si>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</si>
  <si>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</si>
  <si>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</si>
  <si>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</si>
  <si>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</si>
  <si>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</si>
  <si>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</si>
  <si>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</si>
  <si>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</si>
  <si>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</si>
  <si>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</si>
  <si>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</si>
  <si>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</si>
  <si>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</si>
  <si>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</si>
  <si>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</si>
  <si>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</si>
  <si>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</si>
  <si>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</si>
  <si>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</si>
  <si>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</si>
  <si>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</si>
  <si>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</si>
  <si>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</si>
  <si>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</si>
  <si>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</si>
  <si>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</si>
  <si>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</si>
  <si>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</si>
  <si>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</si>
  <si>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</si>
  <si>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</si>
  <si>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</si>
  <si>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</si>
  <si>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</si>
  <si>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</si>
  <si>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</si>
  <si>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</si>
  <si>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</si>
  <si>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</si>
  <si>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</si>
  <si>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</si>
  <si>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</si>
  <si>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</si>
  <si>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</si>
  <si>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</si>
  <si>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</si>
  <si>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</si>
  <si>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</si>
  <si>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</si>
  <si>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</si>
  <si>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</si>
  <si>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</si>
  <si>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</si>
  <si>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</si>
  <si>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</si>
  <si>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</si>
  <si>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</si>
  <si>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</si>
  <si>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</si>
  <si>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</si>
  <si>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</si>
  <si>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</si>
  <si>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</si>
  <si>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</si>
  <si>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</si>
  <si>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</si>
  <si>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</si>
  <si>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</si>
  <si>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</si>
  <si>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</si>
  <si>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</si>
  <si>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</si>
  <si>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</si>
  <si>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</si>
  <si>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</si>
  <si>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</si>
  <si>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</si>
  <si>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</si>
  <si>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</si>
  <si>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</si>
  <si>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</si>
  <si>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</si>
  <si>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</si>
  <si>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</si>
  <si>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</si>
  <si>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</si>
  <si>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</si>
  <si>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</si>
  <si>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</si>
  <si>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</si>
  <si>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</si>
  <si>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</si>
  <si>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</si>
  <si>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</si>
  <si>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</si>
  <si>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</si>
  <si>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</si>
  <si>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</si>
  <si>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</si>
  <si>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</si>
  <si>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</si>
  <si>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</si>
  <si>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</si>
  <si>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</si>
  <si>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</si>
  <si>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</si>
  <si>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</si>
  <si>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</si>
  <si>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</si>
  <si>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</si>
  <si>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</si>
  <si>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</si>
  <si>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</si>
  <si>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</si>
  <si>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</si>
  <si>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</si>
  <si>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</si>
  <si>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</si>
  <si>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</si>
  <si>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</si>
  <si>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</si>
  <si>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</si>
  <si>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</si>
  <si>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</si>
  <si>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</si>
  <si>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</si>
  <si>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</si>
  <si>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</si>
  <si>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</si>
  <si>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</si>
  <si>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</si>
  <si>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</si>
  <si>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</si>
  <si>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</si>
  <si>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</si>
  <si>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</si>
  <si>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</si>
  <si>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</si>
  <si>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</si>
  <si>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</si>
  <si>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</si>
  <si>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</si>
  <si>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</si>
  <si>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</si>
  <si>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</si>
  <si>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</si>
  <si>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</si>
  <si>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</si>
  <si>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</si>
  <si>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</si>
  <si>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</si>
  <si>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</si>
  <si>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</si>
  <si>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</si>
  <si>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</si>
  <si>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</si>
  <si>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</si>
  <si>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</si>
  <si>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</si>
  <si>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</si>
  <si>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</si>
  <si>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</si>
  <si>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</si>
  <si>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</si>
  <si>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</si>
  <si>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</si>
  <si>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</si>
  <si>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</si>
  <si>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</si>
  <si>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</si>
  <si>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</si>
  <si>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</si>
  <si>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</si>
  <si>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</si>
  <si>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</si>
  <si>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</si>
  <si>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</si>
  <si>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</si>
  <si>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</si>
  <si>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</si>
  <si>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</si>
  <si>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</si>
  <si>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</si>
  <si>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</si>
  <si>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</si>
  <si>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</si>
  <si>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</si>
  <si>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</si>
  <si>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</si>
  <si>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</si>
  <si>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</si>
  <si>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</si>
  <si>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</si>
  <si>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</si>
  <si>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</si>
  <si>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</si>
  <si>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</si>
  <si>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</si>
  <si>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</si>
  <si>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</si>
  <si>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</si>
  <si>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</si>
  <si>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</si>
  <si>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</si>
  <si>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</si>
  <si>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</si>
  <si>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</si>
  <si>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</si>
  <si>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</si>
  <si>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</si>
  <si>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</si>
  <si>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</si>
  <si>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</si>
  <si>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</si>
  <si>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</si>
  <si>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</si>
  <si>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</si>
  <si>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</si>
  <si>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</si>
  <si>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</si>
  <si>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</si>
  <si>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</si>
  <si>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</si>
  <si>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</si>
  <si>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</si>
  <si>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</si>
  <si>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</si>
  <si>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</si>
  <si>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</si>
  <si>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</si>
  <si>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</si>
  <si>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</si>
  <si>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</si>
  <si>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</si>
  <si>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</si>
  <si>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</si>
  <si>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</si>
  <si>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</si>
  <si>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</si>
  <si>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</si>
  <si>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</si>
  <si>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</si>
  <si>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</si>
  <si>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</si>
  <si>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</si>
  <si>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</si>
  <si>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</si>
  <si>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</si>
  <si>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</si>
  <si>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</si>
  <si>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</si>
  <si>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</si>
  <si>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</si>
  <si>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</si>
  <si>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</si>
  <si>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</si>
  <si>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</si>
  <si>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</si>
  <si>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</si>
  <si>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</si>
  <si>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</si>
  <si>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</si>
  <si>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</si>
  <si>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</si>
  <si>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</si>
  <si>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</si>
  <si>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</si>
  <si>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</si>
  <si>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</si>
  <si>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</si>
  <si>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</si>
  <si>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</si>
  <si>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</si>
  <si>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</si>
  <si>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</si>
  <si>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</si>
  <si>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</si>
  <si>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</si>
  <si>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</si>
  <si>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</si>
  <si>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</si>
  <si>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</si>
  <si>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</si>
  <si>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</si>
  <si>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</si>
  <si>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</si>
  <si>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</si>
  <si>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</si>
  <si>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</si>
  <si>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</si>
  <si>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</si>
  <si>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</si>
  <si>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</si>
  <si>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</si>
  <si>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</si>
  <si>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</si>
  <si>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</si>
  <si>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</si>
  <si>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</si>
  <si>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</si>
  <si>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</si>
  <si>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</si>
  <si>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</si>
  <si>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</si>
  <si>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</si>
  <si>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</si>
  <si>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</si>
  <si>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</si>
  <si>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</si>
  <si>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</si>
  <si>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</si>
  <si>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</si>
  <si>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</si>
  <si>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</si>
  <si>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</si>
  <si>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</si>
  <si>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</si>
  <si>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</si>
  <si>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</si>
  <si>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</si>
  <si>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</si>
  <si>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</si>
  <si>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</si>
  <si>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</si>
  <si>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</si>
  <si>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</si>
  <si>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</si>
  <si>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</si>
  <si>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</si>
  <si>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</si>
  <si>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</si>
  <si>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</si>
  <si>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</si>
  <si>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</si>
  <si>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</si>
  <si>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</si>
  <si>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</si>
  <si>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</si>
  <si>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</si>
  <si>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</si>
  <si>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</si>
  <si>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</si>
  <si>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</si>
  <si>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</si>
  <si>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</si>
  <si>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</si>
  <si>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</si>
  <si>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</si>
  <si>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</si>
  <si>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</si>
  <si>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</si>
  <si>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</si>
  <si>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</si>
  <si>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</si>
  <si>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</si>
  <si>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</si>
  <si>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</si>
  <si>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</si>
  <si>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</si>
  <si>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</si>
  <si>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</si>
  <si>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</si>
  <si>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</si>
  <si>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</si>
  <si>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</si>
  <si>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</si>
  <si>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</si>
  <si>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</si>
  <si>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</si>
  <si>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</si>
  <si>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</si>
  <si>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</si>
  <si>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</si>
  <si>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</si>
  <si>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</si>
  <si>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</si>
  <si>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</si>
  <si>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</si>
  <si>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</si>
  <si>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</si>
  <si>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</si>
  <si>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</si>
  <si>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</si>
  <si>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</si>
  <si>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</si>
  <si>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</si>
  <si>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</si>
  <si>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</si>
  <si>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</si>
  <si>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</si>
  <si>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</si>
  <si>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</si>
  <si>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</si>
  <si>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</si>
  <si>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</si>
  <si>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</si>
  <si>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</si>
  <si>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</si>
  <si>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</si>
  <si>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</si>
  <si>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</si>
  <si>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</si>
  <si>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</si>
  <si>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</si>
  <si>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</si>
  <si>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</si>
  <si>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</si>
  <si>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</si>
  <si>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</si>
  <si>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</si>
  <si>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</si>
  <si>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</si>
  <si>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</si>
  <si>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</si>
  <si>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</si>
  <si>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</si>
  <si>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</si>
  <si>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</si>
  <si>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</si>
  <si>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</si>
  <si>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</si>
  <si>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</si>
  <si>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</si>
  <si>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</si>
  <si>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</si>
  <si>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</si>
  <si>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</si>
  <si>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</si>
  <si>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</si>
  <si>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</si>
  <si>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</si>
  <si>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</si>
  <si>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</si>
  <si>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</si>
  <si>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</si>
  <si>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</si>
  <si>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</si>
  <si>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</si>
  <si>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</si>
  <si>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</si>
  <si>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</si>
  <si>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</si>
  <si>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</si>
  <si>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</si>
  <si>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</si>
  <si>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</si>
  <si>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</si>
  <si>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</si>
  <si>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</si>
  <si>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</si>
  <si>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</si>
  <si>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</si>
  <si>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</si>
  <si>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</si>
  <si>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</si>
  <si>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</si>
  <si>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</si>
  <si>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</si>
  <si>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</si>
  <si>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</si>
  <si>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</si>
  <si>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</si>
  <si>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</si>
  <si>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</si>
  <si>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</si>
  <si>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</si>
  <si>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</si>
  <si>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</si>
  <si>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</si>
  <si>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</si>
  <si>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</si>
  <si>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</si>
  <si>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</si>
  <si>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</si>
  <si>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</si>
  <si>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</si>
  <si>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</si>
  <si>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</si>
  <si>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</si>
  <si>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</si>
  <si>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</si>
  <si>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</si>
  <si>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</si>
  <si>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</si>
  <si>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</si>
  <si>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</si>
  <si>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</si>
  <si>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</si>
  <si>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</si>
  <si>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</si>
  <si>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</si>
  <si>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</si>
  <si>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</si>
  <si>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</si>
  <si>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</si>
  <si>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</si>
  <si>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</si>
  <si>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</si>
  <si>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</si>
  <si>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</si>
  <si>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</si>
  <si>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</si>
  <si>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</si>
  <si>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</si>
  <si>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</si>
  <si>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</si>
  <si>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</si>
  <si>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</si>
  <si>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</si>
  <si>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</si>
  <si>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</si>
  <si>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</si>
  <si>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</si>
  <si>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</si>
  <si>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</si>
  <si>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</si>
  <si>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</si>
  <si>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</si>
  <si>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</si>
  <si>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</si>
  <si>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</si>
  <si>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</si>
  <si>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</si>
  <si>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</si>
  <si>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</si>
  <si>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</si>
  <si>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</si>
  <si>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</si>
  <si>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</si>
  <si>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</si>
  <si>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</si>
  <si>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</si>
  <si>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</si>
  <si>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</si>
  <si>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</si>
  <si>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</si>
  <si>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</si>
  <si>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</si>
  <si>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</si>
  <si>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</si>
  <si>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</si>
  <si>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</si>
  <si>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</si>
  <si>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</si>
  <si>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</si>
  <si>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</si>
  <si>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</si>
  <si>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</si>
  <si>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</si>
  <si>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</si>
  <si>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</si>
  <si>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</si>
  <si>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</si>
  <si>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</si>
  <si>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</si>
  <si>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</si>
  <si>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</si>
  <si>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</si>
  <si>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</si>
  <si>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</si>
  <si>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</si>
  <si>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</si>
  <si>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</si>
  <si>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</si>
  <si>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</si>
  <si>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</si>
  <si>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</si>
  <si>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</si>
  <si>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</si>
  <si>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</si>
  <si>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</si>
  <si>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</si>
  <si>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</si>
  <si>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</si>
  <si>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</si>
  <si>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</si>
  <si>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</si>
  <si>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</si>
  <si>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</si>
  <si>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</si>
  <si>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</si>
  <si>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</si>
  <si>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</si>
  <si>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</si>
  <si>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</si>
  <si>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</si>
  <si>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</si>
  <si>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</si>
  <si>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</si>
  <si>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</si>
  <si>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</si>
  <si>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</si>
  <si>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</si>
  <si>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</si>
  <si>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</si>
  <si>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</si>
  <si>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</si>
  <si>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</si>
  <si>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</si>
  <si>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</si>
  <si>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</si>
  <si>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</si>
  <si>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</si>
  <si>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</si>
  <si>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</si>
  <si>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</si>
  <si>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</si>
  <si>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</si>
  <si>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</si>
  <si>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</si>
  <si>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</si>
  <si>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</si>
  <si>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</si>
  <si>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</si>
  <si>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</si>
  <si>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</si>
  <si>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</si>
  <si>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</si>
  <si>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</si>
  <si>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</si>
  <si>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</si>
  <si>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</si>
  <si>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</si>
  <si>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</si>
  <si>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</si>
  <si>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</si>
  <si>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</si>
  <si>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</si>
  <si>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</si>
  <si>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</si>
  <si>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</si>
  <si>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</si>
  <si>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</si>
  <si>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</si>
  <si>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</si>
  <si>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</si>
  <si>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</si>
  <si>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</si>
  <si>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</si>
  <si>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</si>
  <si>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</si>
  <si>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</si>
  <si>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</si>
  <si>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</si>
  <si>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</si>
  <si>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</si>
  <si>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</si>
  <si>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</si>
  <si>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</si>
  <si>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</si>
  <si>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</si>
  <si>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</si>
  <si>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</si>
  <si>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</si>
  <si>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</si>
  <si>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</si>
  <si>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</si>
  <si>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</si>
  <si>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</si>
  <si>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</si>
  <si>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</si>
  <si>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</si>
  <si>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</si>
  <si>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</si>
  <si>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</si>
  <si>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</si>
  <si>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</si>
  <si>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</si>
  <si>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</si>
  <si>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</si>
  <si>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</si>
  <si>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</si>
  <si>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</si>
  <si>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</si>
  <si>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</si>
  <si>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</si>
  <si>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</si>
  <si>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</si>
  <si>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</si>
  <si>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</si>
  <si>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</si>
  <si>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</si>
  <si>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</si>
  <si>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</si>
  <si>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</si>
  <si>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</si>
  <si>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</si>
  <si>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</si>
  <si>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</si>
  <si>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</si>
  <si>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</si>
  <si>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</si>
  <si>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</si>
  <si>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</si>
  <si>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</si>
  <si>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</si>
  <si>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</si>
  <si>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</si>
  <si>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</si>
  <si>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</si>
  <si>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</si>
  <si>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</si>
  <si>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</si>
  <si>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</si>
  <si>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</si>
  <si>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</si>
  <si>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</si>
  <si>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</si>
  <si>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</si>
  <si>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</si>
  <si>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</si>
  <si>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</si>
  <si>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</si>
  <si>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</si>
  <si>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</si>
  <si>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</si>
  <si>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</si>
  <si>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</si>
  <si>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</si>
  <si>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</si>
  <si>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</si>
  <si>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</si>
  <si>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</si>
  <si>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</si>
  <si>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</si>
  <si>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</si>
  <si>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</si>
  <si>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</si>
  <si>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</si>
  <si>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</si>
  <si>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</si>
  <si>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</si>
  <si>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</si>
  <si>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</si>
  <si>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</si>
  <si>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</si>
  <si>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</si>
  <si>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</si>
  <si>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</si>
  <si>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</si>
  <si>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</si>
  <si>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</si>
  <si>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</si>
  <si>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</si>
  <si>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</si>
  <si>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</si>
  <si>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</si>
  <si>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</si>
  <si>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</si>
  <si>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</si>
  <si>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</si>
  <si>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</si>
  <si>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</si>
  <si>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</si>
  <si>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</si>
  <si>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</si>
  <si>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</si>
  <si>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</si>
  <si>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</si>
  <si>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</si>
  <si>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</si>
  <si>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</si>
  <si>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</si>
  <si>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</si>
  <si>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</si>
  <si>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</si>
  <si>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</si>
  <si>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</si>
  <si>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</si>
  <si>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</si>
  <si>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</si>
  <si>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</si>
  <si>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</si>
  <si>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</si>
  <si>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</si>
  <si>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</si>
  <si>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</si>
  <si>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</si>
  <si>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</si>
  <si>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</si>
  <si>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</si>
  <si>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</si>
  <si>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</si>
  <si>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</si>
  <si>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</si>
  <si>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</si>
  <si>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</si>
  <si>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</si>
  <si>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</si>
  <si>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</si>
  <si>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</si>
  <si>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</si>
  <si>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</si>
  <si>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</si>
  <si>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</si>
  <si>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</si>
  <si>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</si>
  <si>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</si>
  <si>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</si>
  <si>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</si>
  <si>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</si>
  <si>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</si>
  <si>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</si>
  <si>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</si>
  <si>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</si>
  <si>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</si>
  <si>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</si>
  <si>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</si>
  <si>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</si>
  <si>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</si>
  <si>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</si>
  <si>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</si>
  <si>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</si>
  <si>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</si>
  <si>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</si>
  <si>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</si>
  <si>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</si>
  <si>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</si>
  <si>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</si>
  <si>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</si>
  <si>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</si>
  <si>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</si>
  <si>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</si>
  <si>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</si>
  <si>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</si>
  <si>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</si>
  <si>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</si>
  <si>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</si>
  <si>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</si>
  <si>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</si>
  <si>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</si>
  <si>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</si>
  <si>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</si>
  <si>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</si>
  <si>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</si>
  <si>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</si>
  <si>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</si>
  <si>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</si>
  <si>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</si>
  <si>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</si>
  <si>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</si>
  <si>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</si>
  <si>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</si>
  <si>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</si>
  <si>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</si>
  <si>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</si>
  <si>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</si>
  <si>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</si>
  <si>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</si>
  <si>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</si>
  <si>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</si>
  <si>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</si>
  <si>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</si>
  <si>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</si>
  <si>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</si>
  <si>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</si>
  <si>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</si>
  <si>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</si>
  <si>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</si>
  <si>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</si>
  <si>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</si>
  <si>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</si>
  <si>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</si>
  <si>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</si>
  <si>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</si>
  <si>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</si>
  <si>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</si>
  <si>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</si>
  <si>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</si>
  <si>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</si>
  <si>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</si>
  <si>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</si>
  <si>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</si>
  <si>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</si>
  <si>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</si>
  <si>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</si>
  <si>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</si>
  <si>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</si>
  <si>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</si>
  <si>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</si>
  <si>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</si>
  <si>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</si>
  <si>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</si>
  <si>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</si>
  <si>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</si>
  <si>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</si>
  <si>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</si>
  <si>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</si>
  <si>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</si>
  <si>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</si>
  <si>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</si>
  <si>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</si>
  <si>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</si>
  <si>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</si>
  <si>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</si>
  <si>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</si>
  <si>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</si>
  <si>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</si>
  <si>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</si>
  <si>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</si>
  <si>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</si>
  <si>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</si>
  <si>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</si>
  <si>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</si>
  <si>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</si>
  <si>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</si>
  <si>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</si>
  <si>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</si>
  <si>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</si>
  <si>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</si>
  <si>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</si>
  <si>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</si>
  <si>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</si>
  <si>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</si>
  <si>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</si>
  <si>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</si>
  <si>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</si>
  <si>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</si>
  <si>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</si>
  <si>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</si>
  <si>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</si>
  <si>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</si>
  <si>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</si>
  <si>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</si>
  <si>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</si>
  <si>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</si>
  <si>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</si>
  <si>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</si>
  <si>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</si>
  <si>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</si>
  <si>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</si>
  <si>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</si>
  <si>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</si>
  <si>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</si>
  <si>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</si>
  <si>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</si>
  <si>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</si>
  <si>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</si>
  <si>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</si>
  <si>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</si>
  <si>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</si>
  <si>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</si>
  <si>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</si>
  <si>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</si>
  <si>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</si>
  <si>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</si>
  <si>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</si>
  <si>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</si>
  <si>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</si>
  <si>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</si>
  <si>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</si>
  <si>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</si>
  <si>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</si>
  <si>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</si>
  <si>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</si>
  <si>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</si>
  <si>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</si>
  <si>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</si>
  <si>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</si>
  <si>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</si>
  <si>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</si>
  <si>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</si>
  <si>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</si>
  <si>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</si>
  <si>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</si>
  <si>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</si>
  <si>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</si>
  <si>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</si>
  <si>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</si>
  <si>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</si>
  <si>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</si>
  <si>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</si>
  <si>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</si>
  <si>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</si>
  <si>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</si>
  <si>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</si>
  <si>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</si>
  <si>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</si>
  <si>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</si>
  <si>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</si>
  <si>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</si>
  <si>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</si>
  <si>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</si>
  <si>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</si>
  <si>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</si>
  <si>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</si>
  <si>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</si>
  <si>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</si>
  <si>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</si>
  <si>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</si>
  <si>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</si>
  <si>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</si>
  <si>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</si>
  <si>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</si>
  <si>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</si>
  <si>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</si>
  <si>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</si>
  <si>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</si>
  <si>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</si>
  <si>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</si>
  <si>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</si>
  <si>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</si>
  <si>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</si>
  <si>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</si>
  <si>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</si>
  <si>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</si>
  <si>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</si>
  <si>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</si>
  <si>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</si>
  <si>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</si>
  <si>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</si>
  <si>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</si>
  <si>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</si>
  <si>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</si>
  <si>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</si>
  <si>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</si>
  <si>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</si>
  <si>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</si>
  <si>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</si>
  <si>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</si>
  <si>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</si>
  <si>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</si>
  <si>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</si>
  <si>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</si>
  <si>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</si>
  <si>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</si>
  <si>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</si>
  <si>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</si>
  <si>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</si>
  <si>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</si>
  <si>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</si>
  <si>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</si>
  <si>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</si>
  <si>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</si>
  <si>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</si>
  <si>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</si>
  <si>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</si>
  <si>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</si>
  <si>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</si>
  <si>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</si>
  <si>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</si>
  <si>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</si>
  <si>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</si>
  <si>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</si>
  <si>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</si>
  <si>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</si>
  <si>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</si>
  <si>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</si>
  <si>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</si>
  <si>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</si>
  <si>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</si>
  <si>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</si>
  <si>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</si>
  <si>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</si>
  <si>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</si>
  <si>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</si>
  <si>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</si>
  <si>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</si>
  <si>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</si>
  <si>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</si>
  <si>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</si>
  <si>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</si>
  <si>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</si>
  <si>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</si>
  <si>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</si>
  <si>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</si>
  <si>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</si>
  <si>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</si>
  <si>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</si>
  <si>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</si>
  <si>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</si>
  <si>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</si>
  <si>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</si>
  <si>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</si>
  <si>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</si>
  <si>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</si>
  <si>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</si>
  <si>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</si>
  <si>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</si>
  <si>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</si>
  <si>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</si>
  <si>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</si>
  <si>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</si>
  <si>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</si>
  <si>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</si>
  <si>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</si>
  <si>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</si>
  <si>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</si>
  <si>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</si>
  <si>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</si>
  <si>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</si>
  <si>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</si>
  <si>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</si>
  <si>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</si>
  <si>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</si>
  <si>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</si>
  <si>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</si>
  <si>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</si>
  <si>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</si>
  <si>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</si>
  <si>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</si>
  <si>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</si>
  <si>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</si>
  <si>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</si>
  <si>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</si>
  <si>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</si>
  <si>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</si>
  <si>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</si>
  <si>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</si>
  <si>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</si>
  <si>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</si>
  <si>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</si>
  <si>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</si>
  <si>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</si>
  <si>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</si>
  <si>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</si>
  <si>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</si>
  <si>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</si>
  <si>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</si>
  <si>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</si>
  <si>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</si>
  <si>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</si>
  <si>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</si>
  <si>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</si>
  <si>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</si>
  <si>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</si>
  <si>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</si>
  <si>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</si>
  <si>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</si>
  <si>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</si>
  <si>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</si>
  <si>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</si>
  <si>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</si>
  <si>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</si>
  <si>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</si>
  <si>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</si>
  <si>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</si>
  <si>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</si>
  <si>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</si>
  <si>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</si>
  <si>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</si>
  <si>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</si>
  <si>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</si>
  <si>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</si>
  <si>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</si>
  <si>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</si>
  <si>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</si>
  <si>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</si>
  <si>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</si>
  <si>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</si>
  <si>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</si>
  <si>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</si>
  <si>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</si>
  <si>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</si>
  <si>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</si>
  <si>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</si>
  <si>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</si>
  <si>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</si>
  <si>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</si>
  <si>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</si>
  <si>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</si>
  <si>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</si>
  <si>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</si>
  <si>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</si>
  <si>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</si>
  <si>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</si>
  <si>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</si>
  <si>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</si>
  <si>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</si>
  <si>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</si>
  <si>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</si>
  <si>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</si>
  <si>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</si>
  <si>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</si>
  <si>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</si>
  <si>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</si>
  <si>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</si>
  <si>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</si>
  <si>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</si>
  <si>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</si>
  <si>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</si>
  <si>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</si>
  <si>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</si>
  <si>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2021-54-54001322020</t>
  </si>
  <si>
    <t>INSTITUTO COLOMBIANO DE BIENESTAR FAMILIAR</t>
  </si>
  <si>
    <t>055</t>
  </si>
  <si>
    <t>285</t>
  </si>
  <si>
    <t>205</t>
  </si>
  <si>
    <t>305</t>
  </si>
  <si>
    <t>411</t>
  </si>
  <si>
    <t>085</t>
  </si>
  <si>
    <t>420</t>
  </si>
  <si>
    <t>275</t>
  </si>
  <si>
    <t>298</t>
  </si>
  <si>
    <t>109</t>
  </si>
  <si>
    <t>Prestar el servicio de alención, educación inicial y cuidado a niños y niñas menores de 5 años, o hasta su ingreso al grado de transición, con el fin de promover el desarrollo integral de la primera infancia con calldad, de conformidad con los lineamientos, manual operativo, las directrices, parámetros y está ndares establecidos por el ICBF, en el marco de la estrategia de atención integral "de cero a siempre", así como regular las relaciones entre las partes derivadas de la entrega de aportes del ICBF a la entidad administradora de servicio, para que éste asuma con su personal y bajo su exclusiva responsabilidad dicha atención</t>
  </si>
  <si>
    <t>Atender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asuma con su personal y bajo su exclusiva responsabilidad dicha atención</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</si>
  <si>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</si>
  <si>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</si>
  <si>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Brindar atención integral a niños y niñas entre los seis (6) meses y menores de los cinco años (5) de edad, con vulnerabilidad económica y social, prioritariamente a quienes por razones de trabajo de sus padres o adulto responsable de su cuidado permanecen solos temporalmente y a los hijos de familias en situación de desplazamiento</t>
  </si>
  <si>
    <t>Atender a la primera infancia en el marco de la estrategia "De cero a siempre", de conformidad con las directrices, lineamientos y parámetros establecidos por el ICBF, asi como regular las relaciones entre las partes derivadas de la entrega de aportes del ICBF a el Contratista para que asuma con su personal y bajo su exclusiva responsabilidad dicha atención</t>
  </si>
  <si>
    <t>OBJETO: Brindar atención integral a niños y niñas entre los seis (6) meses y menores de los cinco años (5) de edad, con vulnerabilidad económica y social, prioritariamente a quienes por razones de trabajo de sus padres o adulto responsable de su cuidado permanecen solos temporalmente y a los hijos de familias en situación de desplazamiento</t>
  </si>
  <si>
    <t>Brindar atención integral a niños y niñas entre los seis (6) meses y hasta menores de los cinco años (5) de edad, con vulnerabilidad económica y social, prioritariamente a quienes por razones de trabajo de sus padres o adulto responsable de su cuidado permanecen solos temporalmente y a los hijos de familias en situación de desplazamiento</t>
  </si>
  <si>
    <t>PRESTAR EL SERVICIO DE ATENCIÓN, EDUCACIÓN INICIAL Y CUIDADO A NIÑOS Y NIÑAS MENORES DE CINCO (5)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</si>
  <si>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HOGARES INFANTILES.</t>
  </si>
  <si>
    <t>PRESTAR EL SERVICIO DE EDUCACIÓN INICIAL EN EL MARCO DE LA ATENCIÓN INTEGRAL A NIÑAS Y NIÑOS MENORES DE 5 AÑOS O HASTA SU INGRESO AL GRADO DE TRANSICIÓN, DE CONFORMIDAD CON EL MANUAL OPERATIVO DE LA MODALIDADY LAS DIRECTRICES ESTABLECIDAS POR EL ICBF, EN ARMONIA CON LA POLÍTICA DE ESTADO PARA EL DESARROLLO INTEGRAL DE LA PRIMERA INFANCIA "DE CERO A SIEMPRE", EN EL SERVICIO HOGARES INFANTILES</t>
  </si>
  <si>
    <t>LEIDY KATERINE SOLANO PINTO</t>
  </si>
  <si>
    <t>AV3 #20-27 OSPINA PEREZ CUCUTA  NORTE DE SANTANDER</t>
  </si>
  <si>
    <t>5798524       3214624030</t>
  </si>
  <si>
    <t>asopadreshiglobitos@gmail.com</t>
  </si>
  <si>
    <t>calle 19 #4-36 ospina perez</t>
  </si>
  <si>
    <t>CONFORMAR EL BANCO
NACIONAL DE OFERENTES PARA LOS SERVICIOS DE EDUCACIÓN INICIAL EN EL MARCO DE LA
ATENCIÓN INTEGRAL A CARGO DE LA DIRECCIÓN DE PRIMERA INFANCIA DEL INSTITUTO
COLOMBIANO DE BIENESTAR FAMILIAR”</t>
  </si>
  <si>
    <t>1322020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</si>
</sst>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12" zoomScale="90" zoomScaleNormal="90" zoomScaleSheetLayoutView="40" zoomScalePageLayoutView="40" workbookViewId="0">
      <selection activeCell="E118" sqref="E11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822</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890503941</v>
      </c>
      <c r="C20" s="5"/>
      <c r="D20" s="73"/>
      <c r="E20" s="5"/>
      <c r="F20" s="5"/>
      <c r="G20" s="5"/>
      <c r="H20" s="186"/>
      <c r="I20" s="149" t="s">
        <v>1157</v>
      </c>
      <c r="J20" s="150" t="s">
        <v>824</v>
      </c>
      <c r="K20" s="151">
        <v>339697390</v>
      </c>
      <c r="L20" s="152">
        <v>44193</v>
      </c>
      <c r="M20" s="152">
        <v>44561</v>
      </c>
      <c r="N20" s="135">
        <f>+(M20-L20)/30</f>
        <v>12.266666666666667</v>
      </c>
      <c r="O20" s="138"/>
      <c r="U20" s="134"/>
      <c r="V20" s="105">
        <f ca="1">NOW()</f>
        <v>44193.409260069442</v>
      </c>
      <c r="W20" s="105">
        <f ca="1">NOW()</f>
        <v>44193.409260069442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PADRES DE FAMILIA DEL HOGAR INFANTIL GLOBITOS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2704</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2655</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31</v>
      </c>
      <c r="D48" s="110" t="s">
        <v>2679</v>
      </c>
      <c r="E48" s="145">
        <v>40568</v>
      </c>
      <c r="F48" s="145">
        <v>40908</v>
      </c>
      <c r="G48" s="160">
        <f>IF(AND(E48&lt;&gt;"",F48&lt;&gt;""),((F48-E48)/30),"")</f>
        <v>11.333333333333334</v>
      </c>
      <c r="H48" s="122" t="s">
        <v>2695</v>
      </c>
      <c r="I48" s="113" t="s">
        <v>1157</v>
      </c>
      <c r="J48" s="113" t="s">
        <v>824</v>
      </c>
      <c r="K48" s="116">
        <v>286031923</v>
      </c>
      <c r="L48" s="115" t="s">
        <v>1148</v>
      </c>
      <c r="M48" s="117">
        <v>1</v>
      </c>
      <c r="N48" s="115" t="s">
        <v>27</v>
      </c>
      <c r="O48" s="115" t="s">
        <v>26</v>
      </c>
      <c r="P48" s="78"/>
    </row>
    <row r="49" spans="1:16" s="6" customFormat="1" ht="24.75" customHeight="1" x14ac:dyDescent="0.25">
      <c r="A49" s="143">
        <v>2</v>
      </c>
      <c r="B49" s="122" t="s">
        <v>2677</v>
      </c>
      <c r="C49" s="112" t="s">
        <v>31</v>
      </c>
      <c r="D49" s="110" t="s">
        <v>2680</v>
      </c>
      <c r="E49" s="145">
        <v>40921</v>
      </c>
      <c r="F49" s="145">
        <v>41090</v>
      </c>
      <c r="G49" s="160">
        <f t="shared" ref="G49:G50" si="2">IF(AND(E49&lt;&gt;"",F49&lt;&gt;""),((F49-E49)/30),"")</f>
        <v>5.6333333333333337</v>
      </c>
      <c r="H49" s="114" t="s">
        <v>2692</v>
      </c>
      <c r="I49" s="121" t="s">
        <v>1157</v>
      </c>
      <c r="J49" s="121" t="s">
        <v>824</v>
      </c>
      <c r="K49" s="116">
        <v>95976889</v>
      </c>
      <c r="L49" s="115" t="s">
        <v>1148</v>
      </c>
      <c r="M49" s="117">
        <v>1</v>
      </c>
      <c r="N49" s="115" t="s">
        <v>27</v>
      </c>
      <c r="O49" s="115" t="s">
        <v>26</v>
      </c>
      <c r="P49" s="78"/>
    </row>
    <row r="50" spans="1:16" s="6" customFormat="1" ht="24.75" customHeight="1" x14ac:dyDescent="0.25">
      <c r="A50" s="143">
        <v>3</v>
      </c>
      <c r="B50" s="122" t="s">
        <v>2677</v>
      </c>
      <c r="C50" s="112" t="s">
        <v>31</v>
      </c>
      <c r="D50" s="110" t="s">
        <v>2681</v>
      </c>
      <c r="E50" s="145">
        <v>41103</v>
      </c>
      <c r="F50" s="145">
        <v>41273</v>
      </c>
      <c r="G50" s="160">
        <f t="shared" si="2"/>
        <v>5.666666666666667</v>
      </c>
      <c r="H50" s="119" t="s">
        <v>2694</v>
      </c>
      <c r="I50" s="121" t="s">
        <v>1157</v>
      </c>
      <c r="J50" s="121" t="s">
        <v>824</v>
      </c>
      <c r="K50" s="116">
        <v>98671356</v>
      </c>
      <c r="L50" s="115" t="s">
        <v>1148</v>
      </c>
      <c r="M50" s="117">
        <v>1</v>
      </c>
      <c r="N50" s="115" t="s">
        <v>27</v>
      </c>
      <c r="O50" s="115" t="s">
        <v>26</v>
      </c>
      <c r="P50" s="78"/>
    </row>
    <row r="51" spans="1:16" s="6" customFormat="1" ht="24.75" customHeight="1" outlineLevel="1" x14ac:dyDescent="0.25">
      <c r="A51" s="143">
        <v>4</v>
      </c>
      <c r="B51" s="122" t="s">
        <v>2677</v>
      </c>
      <c r="C51" s="112" t="s">
        <v>31</v>
      </c>
      <c r="D51" s="110" t="s">
        <v>2682</v>
      </c>
      <c r="E51" s="145">
        <v>41275</v>
      </c>
      <c r="F51" s="145">
        <v>42004</v>
      </c>
      <c r="G51" s="160">
        <f t="shared" ref="G51:G107" si="3">IF(AND(E51&lt;&gt;"",F51&lt;&gt;""),((F51-E51)/30),"")</f>
        <v>24.3</v>
      </c>
      <c r="H51" s="122" t="s">
        <v>2693</v>
      </c>
      <c r="I51" s="121" t="s">
        <v>1157</v>
      </c>
      <c r="J51" s="121" t="s">
        <v>824</v>
      </c>
      <c r="K51" s="116">
        <v>498935872</v>
      </c>
      <c r="L51" s="115" t="s">
        <v>1148</v>
      </c>
      <c r="M51" s="117">
        <v>1</v>
      </c>
      <c r="N51" s="115" t="s">
        <v>27</v>
      </c>
      <c r="O51" s="115" t="s">
        <v>26</v>
      </c>
      <c r="P51" s="78"/>
    </row>
    <row r="52" spans="1:16" s="7" customFormat="1" ht="24.75" customHeight="1" outlineLevel="1" x14ac:dyDescent="0.25">
      <c r="A52" s="144">
        <v>5</v>
      </c>
      <c r="B52" s="122" t="s">
        <v>2677</v>
      </c>
      <c r="C52" s="112" t="s">
        <v>31</v>
      </c>
      <c r="D52" s="110" t="s">
        <v>2678</v>
      </c>
      <c r="E52" s="145">
        <v>42026</v>
      </c>
      <c r="F52" s="145">
        <v>42369</v>
      </c>
      <c r="G52" s="160">
        <f t="shared" si="3"/>
        <v>11.433333333333334</v>
      </c>
      <c r="H52" s="119" t="s">
        <v>2689</v>
      </c>
      <c r="I52" s="121" t="s">
        <v>1157</v>
      </c>
      <c r="J52" s="121" t="s">
        <v>824</v>
      </c>
      <c r="K52" s="116">
        <v>264065710</v>
      </c>
      <c r="L52" s="115" t="s">
        <v>1148</v>
      </c>
      <c r="M52" s="117">
        <v>1</v>
      </c>
      <c r="N52" s="115" t="s">
        <v>27</v>
      </c>
      <c r="O52" s="115" t="s">
        <v>26</v>
      </c>
      <c r="P52" s="79"/>
    </row>
    <row r="53" spans="1:16" s="7" customFormat="1" ht="24.75" customHeight="1" outlineLevel="1" x14ac:dyDescent="0.25">
      <c r="A53" s="144">
        <v>6</v>
      </c>
      <c r="B53" s="122" t="s">
        <v>2677</v>
      </c>
      <c r="C53" s="112" t="s">
        <v>31</v>
      </c>
      <c r="D53" s="110" t="s">
        <v>2683</v>
      </c>
      <c r="E53" s="145">
        <v>42397</v>
      </c>
      <c r="F53" s="145">
        <v>42674</v>
      </c>
      <c r="G53" s="160">
        <f t="shared" si="3"/>
        <v>9.2333333333333325</v>
      </c>
      <c r="H53" s="119" t="s">
        <v>2688</v>
      </c>
      <c r="I53" s="121" t="s">
        <v>1157</v>
      </c>
      <c r="J53" s="121" t="s">
        <v>824</v>
      </c>
      <c r="K53" s="116">
        <v>225859454</v>
      </c>
      <c r="L53" s="115" t="s">
        <v>1148</v>
      </c>
      <c r="M53" s="117">
        <v>1</v>
      </c>
      <c r="N53" s="115" t="s">
        <v>27</v>
      </c>
      <c r="O53" s="115" t="s">
        <v>26</v>
      </c>
      <c r="P53" s="79"/>
    </row>
    <row r="54" spans="1:16" s="7" customFormat="1" ht="24.75" customHeight="1" outlineLevel="1" x14ac:dyDescent="0.25">
      <c r="A54" s="144">
        <v>7</v>
      </c>
      <c r="B54" s="122" t="s">
        <v>2677</v>
      </c>
      <c r="C54" s="112" t="s">
        <v>31</v>
      </c>
      <c r="D54" s="110" t="s">
        <v>2684</v>
      </c>
      <c r="E54" s="145">
        <v>42675</v>
      </c>
      <c r="F54" s="145">
        <v>43039</v>
      </c>
      <c r="G54" s="160">
        <f t="shared" si="3"/>
        <v>12.133333333333333</v>
      </c>
      <c r="H54" s="122" t="s">
        <v>2696</v>
      </c>
      <c r="I54" s="121" t="s">
        <v>1157</v>
      </c>
      <c r="J54" s="121" t="s">
        <v>824</v>
      </c>
      <c r="K54" s="118">
        <v>315336150</v>
      </c>
      <c r="L54" s="115" t="s">
        <v>1148</v>
      </c>
      <c r="M54" s="117">
        <v>1</v>
      </c>
      <c r="N54" s="115" t="s">
        <v>27</v>
      </c>
      <c r="O54" s="115" t="s">
        <v>26</v>
      </c>
      <c r="P54" s="79"/>
    </row>
    <row r="55" spans="1:16" s="7" customFormat="1" ht="24.75" customHeight="1" outlineLevel="1" x14ac:dyDescent="0.25">
      <c r="A55" s="144">
        <v>8</v>
      </c>
      <c r="B55" s="122" t="s">
        <v>2677</v>
      </c>
      <c r="C55" s="112" t="s">
        <v>31</v>
      </c>
      <c r="D55" s="110" t="s">
        <v>2685</v>
      </c>
      <c r="E55" s="145">
        <v>43040</v>
      </c>
      <c r="F55" s="145">
        <v>43403</v>
      </c>
      <c r="G55" s="160">
        <f t="shared" si="3"/>
        <v>12.1</v>
      </c>
      <c r="H55" s="122" t="s">
        <v>2697</v>
      </c>
      <c r="I55" s="121" t="s">
        <v>1157</v>
      </c>
      <c r="J55" s="121" t="s">
        <v>824</v>
      </c>
      <c r="K55" s="118">
        <v>381739675</v>
      </c>
      <c r="L55" s="115" t="s">
        <v>1148</v>
      </c>
      <c r="M55" s="117">
        <v>1</v>
      </c>
      <c r="N55" s="115" t="s">
        <v>27</v>
      </c>
      <c r="O55" s="115" t="s">
        <v>26</v>
      </c>
      <c r="P55" s="79"/>
    </row>
    <row r="56" spans="1:16" s="7" customFormat="1" ht="24.75" customHeight="1" outlineLevel="1" x14ac:dyDescent="0.25">
      <c r="A56" s="144">
        <v>9</v>
      </c>
      <c r="B56" s="122" t="s">
        <v>2677</v>
      </c>
      <c r="C56" s="112" t="s">
        <v>31</v>
      </c>
      <c r="D56" s="110" t="s">
        <v>2686</v>
      </c>
      <c r="E56" s="145">
        <v>43405</v>
      </c>
      <c r="F56" s="145">
        <v>43441</v>
      </c>
      <c r="G56" s="160">
        <f t="shared" si="3"/>
        <v>1.2</v>
      </c>
      <c r="H56" s="122" t="s">
        <v>2698</v>
      </c>
      <c r="I56" s="121" t="s">
        <v>1157</v>
      </c>
      <c r="J56" s="121" t="s">
        <v>824</v>
      </c>
      <c r="K56" s="118">
        <v>32324425</v>
      </c>
      <c r="L56" s="115" t="s">
        <v>1148</v>
      </c>
      <c r="M56" s="117">
        <v>1</v>
      </c>
      <c r="N56" s="115" t="s">
        <v>27</v>
      </c>
      <c r="O56" s="115" t="s">
        <v>26</v>
      </c>
      <c r="P56" s="79"/>
    </row>
    <row r="57" spans="1:16" s="7" customFormat="1" ht="24.75" customHeight="1" outlineLevel="1" x14ac:dyDescent="0.25">
      <c r="A57" s="144">
        <v>10</v>
      </c>
      <c r="B57" s="122" t="s">
        <v>2677</v>
      </c>
      <c r="C57" s="65" t="s">
        <v>31</v>
      </c>
      <c r="D57" s="63" t="s">
        <v>2687</v>
      </c>
      <c r="E57" s="145">
        <v>43486</v>
      </c>
      <c r="F57" s="145">
        <v>43811</v>
      </c>
      <c r="G57" s="160">
        <f t="shared" si="3"/>
        <v>10.833333333333334</v>
      </c>
      <c r="H57" s="122" t="s">
        <v>2691</v>
      </c>
      <c r="I57" s="121" t="s">
        <v>1157</v>
      </c>
      <c r="J57" s="121" t="s">
        <v>824</v>
      </c>
      <c r="K57" s="66">
        <v>302683109</v>
      </c>
      <c r="L57" s="65" t="s">
        <v>1148</v>
      </c>
      <c r="M57" s="117">
        <v>1</v>
      </c>
      <c r="N57" s="65" t="s">
        <v>27</v>
      </c>
      <c r="O57" s="65" t="s">
        <v>26</v>
      </c>
      <c r="P57" s="79"/>
    </row>
    <row r="58" spans="1:16" s="7" customFormat="1" ht="24.75" customHeight="1" outlineLevel="1" x14ac:dyDescent="0.25">
      <c r="A58" s="144">
        <v>11</v>
      </c>
      <c r="B58" s="122"/>
      <c r="C58" s="124"/>
      <c r="D58" s="63"/>
      <c r="E58" s="145"/>
      <c r="F58" s="145"/>
      <c r="G58" s="160" t="str">
        <f t="shared" si="3"/>
        <v/>
      </c>
      <c r="H58" s="122"/>
      <c r="I58" s="121"/>
      <c r="J58" s="121"/>
      <c r="K58" s="66"/>
      <c r="L58" s="65"/>
      <c r="M58" s="11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2656</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2705</v>
      </c>
      <c r="E114" s="145">
        <v>43879</v>
      </c>
      <c r="F114" s="145">
        <v>44196</v>
      </c>
      <c r="G114" s="160">
        <f>IF(AND(E114&lt;&gt;"",F114&lt;&gt;""),((F114-E114)/30),"")</f>
        <v>10.566666666666666</v>
      </c>
      <c r="H114" s="122" t="s">
        <v>2690</v>
      </c>
      <c r="I114" s="121" t="s">
        <v>1157</v>
      </c>
      <c r="J114" s="121" t="s">
        <v>824</v>
      </c>
      <c r="K114" s="123">
        <v>341848327</v>
      </c>
      <c r="L114" s="100">
        <f>+IF(AND(K114&gt;0,O114="Ejecución"),(K114/877802)*Tabla28[[#This Row],[% participación]],IF(AND(K114&gt;0,O114&lt;&gt;"Ejecución"),"-",""))</f>
        <v>7.7887342931549481</v>
      </c>
      <c r="M114" s="124" t="s">
        <v>1148</v>
      </c>
      <c r="N114" s="173">
        <v>0.02</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2658</v>
      </c>
      <c r="C168" s="223"/>
      <c r="D168" s="223"/>
      <c r="E168" s="8"/>
      <c r="F168" s="5"/>
      <c r="H168" s="81" t="s">
        <v>2657</v>
      </c>
      <c r="I168" s="237"/>
      <c r="J168" s="238"/>
      <c r="K168" s="238"/>
      <c r="L168" s="238"/>
      <c r="M168" s="238"/>
      <c r="N168" s="238"/>
      <c r="O168" s="23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c r="G179" s="165" t="str">
        <f>IF(F179&gt;0,SUM(E179+F179),"")</f>
        <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02" t="s">
        <v>2628</v>
      </c>
      <c r="L185" s="202"/>
      <c r="M185" s="94">
        <f>+J185*(SUM(K20:K35))</f>
        <v>6793947.7999999998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33644</v>
      </c>
      <c r="D193" s="5"/>
      <c r="E193" s="126">
        <v>625</v>
      </c>
      <c r="F193" s="5"/>
      <c r="G193" s="5"/>
      <c r="H193" s="147" t="s">
        <v>2699</v>
      </c>
      <c r="J193" s="5"/>
      <c r="K193" s="127">
        <v>34001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2700</v>
      </c>
      <c r="J211" s="27" t="s">
        <v>2622</v>
      </c>
      <c r="K211" s="148" t="s">
        <v>2703</v>
      </c>
      <c r="L211" s="21"/>
      <c r="M211" s="21"/>
      <c r="N211" s="21"/>
      <c r="O211" s="8"/>
    </row>
    <row r="212" spans="1:15" x14ac:dyDescent="0.25">
      <c r="A212" s="9"/>
      <c r="B212" s="27" t="s">
        <v>2619</v>
      </c>
      <c r="C212" s="147" t="s">
        <v>2699</v>
      </c>
      <c r="D212" s="21"/>
      <c r="G212" s="27" t="s">
        <v>2621</v>
      </c>
      <c r="H212" s="148" t="s">
        <v>2701</v>
      </c>
      <c r="J212" s="27" t="s">
        <v>2623</v>
      </c>
      <c r="K212" s="147" t="s">
        <v>2702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http://purl.org/dc/terms/"/>
    <ds:schemaRef ds:uri="http://schemas.microsoft.com/office/2006/documentManagement/types"/>
    <ds:schemaRef ds:uri="http://purl.org/dc/dcmitype/"/>
    <ds:schemaRef ds:uri="http://www.w3.org/XML/1998/namespace"/>
    <ds:schemaRef ds:uri="http://purl.org/dc/elements/1.1/"/>
    <ds:schemaRef ds:uri="4fb10211-09fb-4e80-9f0b-184718d5d98c"/>
    <ds:schemaRef ds:uri="http://schemas.microsoft.com/office/infopath/2007/PartnerControls"/>
    <ds:schemaRef ds:uri="a65d333d-5b59-4810-bc94-b80d9325abb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2020-12-28T14:49:41Z</cp:lastPrinted>
  <dcterms:created xsi:type="dcterms:W3CDTF">2020-10-14T21:57:42Z</dcterms:created>
  <dcterms:modified xsi:type="dcterms:W3CDTF">2020-12-28T14:50:29Z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