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andra\OneDrive\Desktop\DOC B.OFERENTE2021\"/>
    </mc:Choice>
  </mc:AlternateContent>
  <xr:revisionPtr revIDLastSave="0" documentId="8_{377F9593-2F5D-4C11-BB5B-C30B43B5974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<sst xmlns="http://schemas.openxmlformats.org/spreadsheetml/2006/main" count="3351" uniqueCount="2742">
  <si>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</si>
  <si>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</si>
  <si>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</si>
  <si>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</si>
  <si>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</si>
  <si>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</si>
  <si>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</si>
  <si>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</si>
  <si>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</si>
  <si>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</si>
  <si>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</si>
  <si>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</si>
  <si>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</si>
  <si>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</si>
  <si>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</si>
  <si>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</si>
  <si>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</si>
  <si>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</si>
  <si>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</si>
  <si>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</si>
  <si>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</si>
  <si>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</si>
  <si>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</si>
  <si>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</si>
  <si>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</si>
  <si>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</si>
  <si>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</si>
  <si>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</si>
  <si>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</si>
  <si>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</si>
  <si>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</si>
  <si>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</si>
  <si>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</si>
  <si>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</si>
  <si>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</si>
  <si>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</si>
  <si>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</si>
  <si>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</si>
  <si>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</si>
  <si>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</si>
  <si>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</si>
  <si>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</si>
  <si>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</si>
  <si>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</si>
  <si>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</si>
  <si>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</si>
  <si>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</si>
  <si>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</si>
  <si>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</si>
  <si>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</si>
  <si>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</si>
  <si>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</si>
  <si>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</si>
  <si>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</si>
  <si>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</si>
  <si>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</si>
  <si>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</si>
  <si>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</si>
  <si>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</si>
  <si>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</si>
  <si>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</si>
  <si>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</si>
  <si>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</si>
  <si>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</si>
  <si>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</si>
  <si>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</si>
  <si>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</si>
  <si>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</si>
  <si>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</si>
  <si>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</si>
  <si>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</si>
  <si>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</si>
  <si>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</si>
  <si>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</si>
  <si>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</si>
  <si>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</si>
  <si>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</si>
  <si>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</si>
  <si>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</si>
  <si>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</si>
  <si>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</si>
  <si>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</si>
  <si>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</si>
  <si>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</si>
  <si>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</si>
  <si>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</si>
  <si>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</si>
  <si>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</si>
  <si>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</si>
  <si>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</si>
  <si>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</si>
  <si>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</si>
  <si>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</si>
  <si>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</si>
  <si>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</si>
  <si>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</si>
  <si>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</si>
  <si>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</si>
  <si>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</si>
  <si>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</si>
  <si>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</si>
  <si>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</si>
  <si>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</si>
  <si>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</si>
  <si>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</si>
  <si>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</si>
  <si>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</si>
  <si>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</si>
  <si>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</si>
  <si>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</si>
  <si>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</si>
  <si>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</si>
  <si>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</si>
  <si>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</si>
  <si>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</si>
  <si>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</si>
  <si>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</si>
  <si>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</si>
  <si>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</si>
  <si>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</si>
  <si>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</si>
  <si>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</si>
  <si>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</si>
  <si>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</si>
  <si>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</si>
  <si>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</si>
  <si>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</si>
  <si>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</si>
  <si>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</si>
  <si>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</si>
  <si>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</si>
  <si>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</si>
  <si>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</si>
  <si>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</si>
  <si>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</si>
  <si>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</si>
  <si>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</si>
  <si>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</si>
  <si>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</si>
  <si>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</si>
  <si>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</si>
  <si>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</si>
  <si>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</si>
  <si>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</si>
  <si>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</si>
  <si>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</si>
  <si>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</si>
  <si>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</si>
  <si>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</si>
  <si>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</si>
  <si>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</si>
  <si>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</si>
  <si>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</si>
  <si>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</si>
  <si>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</si>
  <si>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</si>
  <si>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</si>
  <si>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</si>
  <si>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</si>
  <si>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</si>
  <si>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</si>
  <si>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</si>
  <si>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</si>
  <si>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</si>
  <si>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</si>
  <si>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</si>
  <si>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</si>
  <si>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</si>
  <si>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</si>
  <si>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</si>
  <si>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</si>
  <si>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</si>
  <si>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</si>
  <si>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</si>
  <si>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</si>
  <si>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</si>
  <si>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</si>
  <si>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</si>
  <si>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</si>
  <si>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</si>
  <si>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</si>
  <si>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</si>
  <si>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</si>
  <si>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</si>
  <si>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</si>
  <si>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</si>
  <si>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</si>
  <si>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</si>
  <si>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</si>
  <si>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</si>
  <si>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</si>
  <si>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</si>
  <si>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</si>
  <si>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</si>
  <si>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</si>
  <si>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</si>
  <si>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</si>
  <si>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</si>
  <si>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</si>
  <si>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</si>
  <si>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</si>
  <si>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</si>
  <si>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</si>
  <si>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</si>
  <si>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</si>
  <si>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</si>
  <si>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</si>
  <si>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</si>
  <si>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</si>
  <si>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</si>
  <si>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</si>
  <si>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</si>
  <si>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</si>
  <si>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</si>
  <si>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</si>
  <si>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</si>
  <si>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</si>
  <si>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</si>
  <si>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</si>
  <si>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</si>
  <si>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</si>
  <si>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</si>
  <si>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</si>
  <si>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</si>
  <si>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</si>
  <si>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</si>
  <si>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</si>
  <si>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</si>
  <si>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</si>
  <si>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</si>
  <si>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</si>
  <si>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</si>
  <si>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</si>
  <si>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</si>
  <si>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</si>
  <si>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</si>
  <si>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</si>
  <si>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</si>
  <si>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</si>
  <si>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</si>
  <si>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</si>
  <si>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</si>
  <si>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</si>
  <si>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</si>
  <si>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</si>
  <si>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</si>
  <si>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</si>
  <si>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</si>
  <si>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</si>
  <si>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</si>
  <si>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</si>
  <si>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</si>
  <si>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</si>
  <si>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</si>
  <si>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</si>
  <si>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</si>
  <si>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</si>
  <si>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</si>
  <si>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</si>
  <si>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</si>
  <si>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</si>
  <si>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</si>
  <si>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</si>
  <si>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</si>
  <si>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</si>
  <si>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</si>
  <si>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</si>
  <si>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</si>
  <si>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</si>
  <si>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</si>
  <si>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</si>
  <si>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</si>
  <si>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</si>
  <si>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</si>
  <si>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</si>
  <si>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</si>
  <si>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</si>
  <si>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</si>
  <si>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</si>
  <si>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</si>
  <si>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</si>
  <si>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</si>
  <si>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</si>
  <si>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</si>
  <si>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</si>
  <si>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</si>
  <si>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</si>
  <si>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</si>
  <si>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</si>
  <si>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</si>
  <si>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</si>
  <si>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</si>
  <si>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</si>
  <si>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</si>
  <si>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</si>
  <si>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</si>
  <si>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</si>
  <si>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</si>
  <si>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</si>
  <si>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</si>
  <si>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</si>
  <si>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</si>
  <si>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</si>
  <si>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</si>
  <si>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</si>
  <si>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</si>
  <si>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</si>
  <si>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</si>
  <si>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</si>
  <si>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</si>
  <si>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</si>
  <si>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</si>
  <si>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</si>
  <si>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</si>
  <si>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</si>
  <si>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</si>
  <si>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</si>
  <si>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</si>
  <si>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</si>
  <si>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</si>
  <si>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</si>
  <si>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</si>
  <si>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</si>
  <si>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</si>
  <si>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</si>
  <si>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</si>
  <si>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</si>
  <si>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</si>
  <si>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</si>
  <si>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</si>
  <si>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</si>
  <si>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</si>
  <si>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</si>
  <si>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</si>
  <si>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</si>
  <si>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</si>
  <si>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</si>
  <si>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</si>
  <si>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</si>
  <si>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</si>
  <si>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</si>
  <si>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</si>
  <si>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</si>
  <si>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</si>
  <si>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</si>
  <si>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</si>
  <si>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</si>
  <si>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</si>
  <si>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</si>
  <si>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</si>
  <si>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</si>
  <si>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</si>
  <si>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</si>
  <si>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</si>
  <si>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</si>
  <si>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</si>
  <si>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</si>
  <si>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</si>
  <si>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</si>
  <si>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</si>
  <si>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</si>
  <si>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</si>
  <si>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</si>
  <si>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</si>
  <si>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</si>
  <si>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</si>
  <si>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</si>
  <si>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</si>
  <si>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</si>
  <si>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</si>
  <si>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</si>
  <si>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</si>
  <si>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</si>
  <si>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</si>
  <si>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</si>
  <si>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</si>
  <si>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</si>
  <si>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</si>
  <si>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</si>
  <si>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</si>
  <si>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</si>
  <si>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</si>
  <si>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</si>
  <si>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</si>
  <si>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</si>
  <si>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</si>
  <si>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</si>
  <si>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</si>
  <si>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</si>
  <si>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</si>
  <si>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</si>
  <si>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</si>
  <si>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</si>
  <si>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</si>
  <si>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</si>
  <si>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</si>
  <si>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</si>
  <si>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</si>
  <si>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</si>
  <si>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</si>
  <si>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</si>
  <si>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</si>
  <si>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</si>
  <si>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</si>
  <si>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</si>
  <si>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</si>
  <si>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</si>
  <si>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</si>
  <si>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</si>
  <si>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</si>
  <si>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</si>
  <si>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</si>
  <si>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</si>
  <si>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</si>
  <si>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</si>
  <si>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</si>
  <si>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</si>
  <si>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</si>
  <si>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</si>
  <si>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</si>
  <si>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</si>
  <si>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</si>
  <si>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</si>
  <si>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</si>
  <si>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</si>
  <si>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</si>
  <si>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</si>
  <si>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</si>
  <si>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</si>
  <si>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</si>
  <si>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</si>
  <si>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</si>
  <si>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</si>
  <si>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</si>
  <si>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</si>
  <si>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</si>
  <si>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</si>
  <si>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</si>
  <si>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</si>
  <si>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</si>
  <si>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</si>
  <si>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</si>
  <si>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</si>
  <si>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</si>
  <si>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</si>
  <si>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</si>
  <si>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</si>
  <si>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</si>
  <si>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</si>
  <si>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</si>
  <si>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</si>
  <si>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</si>
  <si>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</si>
  <si>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</si>
  <si>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</si>
  <si>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</si>
  <si>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</si>
  <si>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</si>
  <si>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</si>
  <si>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</si>
  <si>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</si>
  <si>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</si>
  <si>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</si>
  <si>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</si>
  <si>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</si>
  <si>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</si>
  <si>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</si>
  <si>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</si>
  <si>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</si>
  <si>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</si>
  <si>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</si>
  <si>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</si>
  <si>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</si>
  <si>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</si>
  <si>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</si>
  <si>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</si>
  <si>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</si>
  <si>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</si>
  <si>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</si>
  <si>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</si>
  <si>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</si>
  <si>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</si>
  <si>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</si>
  <si>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</si>
  <si>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</si>
  <si>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</si>
  <si>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</si>
  <si>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</si>
  <si>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</si>
  <si>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</si>
  <si>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</si>
  <si>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</si>
  <si>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</si>
  <si>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</si>
  <si>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</si>
  <si>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</si>
  <si>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</si>
  <si>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</si>
  <si>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</si>
  <si>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</si>
  <si>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</si>
  <si>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</si>
  <si>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</si>
  <si>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</si>
  <si>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</si>
  <si>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</si>
  <si>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</si>
  <si>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</si>
  <si>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</si>
  <si>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</si>
  <si>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</si>
  <si>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</si>
  <si>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</si>
  <si>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</si>
  <si>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</si>
  <si>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</si>
  <si>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</si>
  <si>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</si>
  <si>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</si>
  <si>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</si>
  <si>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</si>
  <si>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</si>
  <si>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</si>
  <si>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</si>
  <si>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</si>
  <si>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</si>
  <si>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</si>
  <si>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</si>
  <si>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</si>
  <si>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</si>
  <si>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</si>
  <si>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</si>
  <si>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</si>
  <si>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</si>
  <si>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</si>
  <si>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</si>
  <si>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</si>
  <si>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</si>
  <si>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</si>
  <si>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</si>
  <si>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</si>
  <si>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</si>
  <si>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</si>
  <si>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</si>
  <si>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</si>
  <si>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</si>
  <si>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</si>
  <si>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</si>
  <si>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</si>
  <si>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</si>
  <si>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</si>
  <si>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</si>
  <si>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</si>
  <si>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</si>
  <si>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</si>
  <si>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</si>
  <si>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</si>
  <si>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</si>
  <si>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</si>
  <si>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</si>
  <si>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</si>
  <si>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</si>
  <si>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</si>
  <si>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</si>
  <si>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</si>
  <si>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</si>
  <si>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</si>
  <si>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</si>
  <si>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</si>
  <si>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</si>
  <si>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</si>
  <si>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</si>
  <si>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</si>
  <si>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</si>
  <si>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</si>
  <si>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</si>
  <si>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</si>
  <si>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</si>
  <si>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</si>
  <si>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</si>
  <si>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</si>
  <si>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</si>
  <si>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</si>
  <si>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</si>
  <si>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</si>
  <si>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</si>
  <si>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</si>
  <si>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</si>
  <si>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</si>
  <si>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</si>
  <si>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</si>
  <si>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</si>
  <si>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</si>
  <si>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</si>
  <si>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</si>
  <si>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</si>
  <si>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</si>
  <si>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</si>
  <si>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</si>
  <si>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</si>
  <si>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</si>
  <si>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</si>
  <si>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</si>
  <si>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</si>
  <si>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</si>
  <si>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</si>
  <si>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</si>
  <si>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</si>
  <si>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</si>
  <si>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</si>
  <si>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</si>
  <si>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</si>
  <si>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</si>
  <si>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</si>
  <si>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</si>
  <si>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</si>
  <si>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</si>
  <si>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</si>
  <si>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</si>
  <si>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</si>
  <si>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</si>
  <si>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</si>
  <si>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</si>
  <si>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</si>
  <si>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</si>
  <si>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</si>
  <si>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</si>
  <si>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</si>
  <si>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</si>
  <si>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</si>
  <si>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</si>
  <si>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</si>
  <si>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</si>
  <si>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</si>
  <si>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</si>
  <si>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</si>
  <si>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</si>
  <si>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</si>
  <si>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</si>
  <si>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</si>
  <si>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</si>
  <si>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</si>
  <si>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</si>
  <si>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</si>
  <si>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</si>
  <si>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</si>
  <si>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</si>
  <si>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</si>
  <si>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</si>
  <si>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</si>
  <si>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</si>
  <si>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</si>
  <si>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</si>
  <si>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</si>
  <si>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</si>
  <si>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</si>
  <si>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</si>
  <si>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</si>
  <si>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</si>
  <si>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</si>
  <si>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</si>
  <si>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</si>
  <si>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</si>
  <si>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</si>
  <si>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</si>
  <si>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</si>
  <si>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</si>
  <si>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</si>
  <si>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</si>
  <si>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</si>
  <si>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</si>
  <si>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</si>
  <si>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</si>
  <si>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</si>
  <si>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</si>
  <si>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</si>
  <si>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</si>
  <si>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</si>
  <si>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</si>
  <si>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</si>
  <si>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</si>
  <si>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</si>
  <si>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</si>
  <si>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</si>
  <si>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</si>
  <si>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</si>
  <si>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</si>
  <si>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</si>
  <si>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</si>
  <si>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</si>
  <si>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</si>
  <si>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</si>
  <si>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</si>
  <si>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</si>
  <si>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</si>
  <si>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</si>
  <si>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</si>
  <si>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</si>
  <si>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</si>
  <si>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</si>
  <si>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</si>
  <si>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</si>
  <si>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</si>
  <si>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</si>
  <si>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</si>
  <si>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</si>
  <si>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</si>
  <si>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</si>
  <si>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</si>
  <si>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</si>
  <si>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</si>
  <si>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</si>
  <si>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</si>
  <si>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</si>
  <si>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</si>
  <si>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</si>
  <si>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</si>
  <si>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</si>
  <si>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</si>
  <si>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</si>
  <si>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</si>
  <si>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</si>
  <si>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</si>
  <si>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</si>
  <si>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</si>
  <si>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</si>
  <si>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</si>
  <si>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</si>
  <si>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</si>
  <si>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</si>
  <si>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</si>
  <si>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</si>
  <si>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</si>
  <si>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</si>
  <si>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</si>
  <si>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</si>
  <si>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</si>
  <si>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</si>
  <si>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</si>
  <si>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</si>
  <si>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</si>
  <si>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</si>
  <si>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</si>
  <si>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</si>
  <si>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</si>
  <si>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</si>
  <si>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</si>
  <si>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</si>
  <si>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</si>
  <si>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</si>
  <si>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</si>
  <si>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</si>
  <si>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</si>
  <si>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</si>
  <si>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</si>
  <si>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</si>
  <si>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</si>
  <si>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</si>
  <si>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</si>
  <si>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</si>
  <si>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</si>
  <si>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</si>
  <si>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</si>
  <si>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</si>
  <si>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</si>
  <si>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</si>
  <si>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</si>
  <si>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</si>
  <si>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</si>
  <si>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</si>
  <si>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</si>
  <si>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</si>
  <si>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</si>
  <si>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</si>
  <si>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</si>
  <si>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</si>
  <si>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</si>
  <si>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</si>
  <si>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</si>
  <si>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</si>
  <si>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</si>
  <si>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</si>
  <si>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</si>
  <si>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</si>
  <si>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</si>
  <si>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</si>
  <si>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</si>
  <si>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</si>
  <si>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</si>
  <si>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</si>
  <si>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</si>
  <si>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</si>
  <si>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</si>
  <si>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</si>
  <si>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</si>
  <si>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</si>
  <si>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</si>
  <si>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</si>
  <si>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</si>
  <si>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</si>
  <si>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</si>
  <si>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</si>
  <si>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</si>
  <si>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</si>
  <si>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</si>
  <si>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</si>
  <si>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</si>
  <si>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</si>
  <si>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</si>
  <si>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</si>
  <si>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</si>
  <si>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</si>
  <si>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</si>
  <si>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</si>
  <si>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</si>
  <si>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</si>
  <si>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</si>
  <si>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</si>
  <si>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</si>
  <si>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</si>
  <si>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</si>
  <si>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</si>
  <si>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</si>
  <si>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</si>
  <si>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</si>
  <si>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</si>
  <si>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</si>
  <si>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</si>
  <si>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</si>
  <si>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</si>
  <si>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</si>
  <si>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</si>
  <si>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</si>
  <si>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</si>
  <si>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</si>
  <si>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</si>
  <si>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</si>
  <si>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</si>
  <si>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</si>
  <si>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</si>
  <si>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</si>
  <si>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</si>
  <si>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</si>
  <si>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</si>
  <si>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</si>
  <si>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</si>
  <si>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</si>
  <si>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</si>
  <si>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</si>
  <si>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</si>
  <si>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</si>
  <si>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</si>
  <si>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</si>
  <si>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</si>
  <si>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</si>
  <si>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</si>
  <si>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</si>
  <si>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</si>
  <si>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</si>
  <si>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</si>
  <si>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</si>
  <si>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</si>
  <si>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</si>
  <si>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</si>
  <si>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</si>
  <si>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</si>
  <si>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</si>
  <si>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</si>
  <si>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</si>
  <si>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</si>
  <si>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</si>
  <si>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</si>
  <si>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</si>
  <si>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</si>
  <si>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</si>
  <si>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</si>
  <si>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</si>
  <si>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</si>
  <si>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</si>
  <si>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</si>
  <si>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</si>
  <si>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</si>
  <si>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</si>
  <si>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</si>
  <si>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</si>
  <si>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</si>
  <si>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</si>
  <si>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</si>
  <si>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</si>
  <si>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</si>
  <si>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</si>
  <si>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</si>
  <si>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</si>
  <si>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</si>
  <si>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</si>
  <si>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</si>
  <si>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</si>
  <si>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</si>
  <si>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</si>
  <si>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</si>
  <si>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</si>
  <si>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</si>
  <si>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</si>
  <si>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</si>
  <si>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</si>
  <si>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</si>
  <si>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</si>
  <si>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</si>
  <si>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</si>
  <si>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</si>
  <si>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</si>
  <si>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</si>
  <si>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</si>
  <si>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</si>
  <si>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</si>
  <si>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</si>
  <si>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</si>
  <si>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</si>
  <si>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</si>
  <si>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</si>
  <si>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</si>
  <si>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</si>
  <si>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</si>
  <si>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</si>
  <si>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</si>
  <si>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</si>
  <si>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</si>
  <si>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</si>
  <si>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</si>
  <si>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</si>
  <si>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</si>
  <si>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</si>
  <si>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</si>
  <si>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</si>
  <si>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</si>
  <si>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</si>
  <si>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</si>
  <si>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</si>
  <si>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</si>
  <si>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</si>
  <si>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</si>
  <si>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</si>
  <si>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</si>
  <si>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</si>
  <si>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</si>
  <si>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</si>
  <si>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</si>
  <si>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</si>
  <si>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</si>
  <si>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</si>
  <si>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</si>
  <si>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</si>
  <si>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</si>
  <si>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</si>
  <si>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</si>
  <si>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</si>
  <si>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</si>
  <si>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</si>
  <si>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</si>
  <si>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</si>
  <si>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</si>
  <si>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</si>
  <si>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</si>
  <si>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</si>
  <si>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</si>
  <si>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</si>
  <si>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</si>
  <si>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</si>
  <si>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</si>
  <si>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</si>
  <si>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</si>
  <si>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</si>
  <si>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</si>
  <si>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</si>
  <si>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</si>
  <si>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</si>
  <si>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</si>
  <si>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</si>
  <si>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</si>
  <si>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</si>
  <si>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</si>
  <si>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</si>
  <si>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</si>
  <si>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</si>
  <si>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</si>
  <si>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</si>
  <si>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</si>
  <si>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</si>
  <si>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</si>
  <si>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</si>
  <si>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</si>
  <si>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</si>
  <si>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</si>
  <si>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</si>
  <si>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</si>
  <si>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</si>
  <si>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</si>
  <si>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</si>
  <si>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</si>
  <si>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</si>
  <si>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</si>
  <si>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</si>
  <si>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</si>
  <si>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</si>
  <si>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</si>
  <si>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</si>
  <si>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</si>
  <si>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</si>
  <si>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</si>
  <si>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</si>
  <si>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</si>
  <si>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</si>
  <si>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</si>
  <si>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</si>
  <si>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</si>
  <si>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</si>
  <si>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</si>
  <si>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</si>
  <si>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</si>
  <si>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</si>
  <si>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</si>
  <si>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</si>
  <si>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</si>
  <si>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</si>
  <si>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</si>
  <si>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</si>
  <si>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</si>
  <si>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</si>
  <si>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</si>
  <si>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</si>
  <si>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</si>
  <si>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</si>
  <si>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</si>
  <si>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</si>
  <si>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</si>
  <si>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</si>
  <si>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</si>
  <si>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</si>
  <si>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</si>
  <si>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</si>
  <si>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</si>
  <si>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</si>
  <si>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</si>
  <si>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</si>
  <si>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</si>
  <si>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</si>
  <si>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</si>
  <si>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</si>
  <si>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</si>
  <si>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</si>
  <si>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</si>
  <si>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</si>
  <si>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</si>
  <si>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</si>
  <si>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</si>
  <si>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</si>
  <si>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</si>
  <si>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</si>
  <si>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</si>
  <si>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</si>
  <si>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</si>
  <si>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</si>
  <si>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</si>
  <si>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</si>
  <si>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</si>
  <si>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</si>
  <si>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</si>
  <si>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</si>
  <si>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</si>
  <si>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</si>
  <si>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</si>
  <si>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</si>
  <si>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</si>
  <si>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</si>
  <si>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</si>
  <si>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</si>
  <si>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</si>
  <si>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</si>
  <si>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</si>
  <si>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</si>
  <si>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</si>
  <si>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</si>
  <si>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</si>
  <si>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</si>
  <si>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</si>
  <si>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</si>
  <si>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</si>
  <si>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</si>
  <si>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</si>
  <si>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</si>
  <si>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</si>
  <si>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</si>
  <si>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</si>
  <si>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</si>
  <si>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</si>
  <si>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</si>
  <si>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</si>
  <si>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</si>
  <si>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</si>
  <si>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</si>
  <si>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</si>
  <si>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</si>
  <si>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</si>
  <si>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</si>
  <si>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</si>
  <si>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</si>
  <si>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</si>
  <si>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</si>
  <si>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</si>
  <si>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</si>
  <si>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</si>
  <si>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</si>
  <si>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</si>
  <si>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</si>
  <si>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</si>
  <si>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</si>
  <si>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</si>
  <si>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</si>
  <si>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</si>
  <si>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</si>
  <si>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</si>
  <si>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</si>
  <si>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</si>
  <si>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</si>
  <si>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</si>
  <si>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</si>
  <si>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</si>
  <si>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</si>
  <si>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</si>
  <si>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</si>
  <si>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</si>
  <si>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</si>
  <si>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</si>
  <si>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</si>
  <si>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</si>
  <si>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</si>
  <si>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</si>
  <si>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</si>
  <si>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</si>
  <si>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</si>
  <si>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</si>
  <si>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</si>
  <si>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</si>
  <si>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</si>
  <si>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</si>
  <si>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</si>
  <si>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</si>
  <si>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</si>
  <si>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</si>
  <si>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</si>
  <si>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</si>
  <si>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</si>
  <si>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</si>
  <si>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</si>
  <si>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</si>
  <si>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</si>
  <si>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</si>
  <si>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</si>
  <si>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</si>
  <si>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</si>
  <si>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</si>
  <si>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</si>
  <si>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</si>
  <si>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</si>
  <si>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</si>
  <si>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</si>
  <si>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</si>
  <si>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</si>
  <si>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</si>
  <si>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</si>
  <si>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</si>
  <si>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</si>
  <si>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</si>
  <si>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</si>
  <si>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</si>
  <si>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</si>
  <si>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</si>
  <si>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</si>
  <si>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</si>
  <si>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</si>
  <si>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</si>
  <si>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</si>
  <si>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</si>
  <si>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</si>
  <si>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</si>
  <si>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</si>
  <si>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</si>
  <si>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</si>
  <si>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</si>
  <si>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</si>
  <si>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</si>
  <si>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</si>
  <si>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</si>
  <si>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</si>
  <si>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</si>
  <si>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</si>
  <si>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</si>
  <si>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</si>
  <si>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</si>
  <si>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</si>
  <si>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</si>
  <si>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</si>
  <si>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</si>
  <si>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</si>
  <si>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</si>
  <si>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</si>
  <si>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</si>
  <si>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</si>
  <si>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</si>
  <si>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</si>
  <si>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</si>
  <si>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</si>
  <si>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</si>
  <si>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</si>
  <si>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</si>
  <si>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</si>
  <si>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</si>
  <si>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</si>
  <si>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</si>
  <si>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</si>
  <si>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</si>
  <si>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</si>
  <si>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</si>
  <si>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</si>
  <si>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</si>
  <si>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</si>
  <si>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</si>
  <si>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</si>
  <si>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</si>
  <si>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</si>
  <si>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</si>
  <si>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</si>
  <si>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</si>
  <si>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</si>
  <si>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</si>
  <si>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</si>
  <si>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</si>
  <si>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</si>
  <si>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</si>
  <si>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</si>
  <si>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</si>
  <si>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</si>
  <si>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</si>
  <si>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</si>
  <si>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</si>
  <si>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</si>
  <si>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</si>
  <si>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</si>
  <si>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</si>
  <si>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</si>
  <si>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</si>
  <si>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</si>
  <si>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</si>
  <si>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</si>
  <si>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</si>
  <si>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</si>
  <si>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</si>
  <si>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</si>
  <si>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</si>
  <si>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</si>
  <si>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</si>
  <si>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</si>
  <si>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</si>
  <si>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</si>
  <si>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</si>
  <si>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</si>
  <si>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</si>
  <si>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</si>
  <si>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</si>
  <si>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</si>
  <si>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</si>
  <si>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</si>
  <si>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</si>
  <si>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</si>
  <si>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</si>
  <si>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</si>
  <si>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</si>
  <si>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</si>
  <si>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</si>
  <si>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</si>
  <si>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</si>
  <si>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</si>
  <si>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</si>
  <si>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</si>
  <si>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</si>
  <si>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</si>
  <si>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</si>
  <si>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</si>
  <si>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</si>
  <si>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</si>
  <si>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</si>
  <si>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</si>
  <si>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</si>
  <si>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</si>
  <si>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</si>
  <si>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</si>
  <si>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</si>
  <si>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</si>
  <si>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</si>
  <si>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</si>
  <si>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</si>
  <si>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</si>
  <si>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</si>
  <si>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</si>
  <si>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</si>
  <si>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</si>
  <si>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</si>
  <si>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</si>
  <si>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</si>
  <si>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</si>
  <si>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</si>
  <si>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</si>
  <si>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</si>
  <si>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</si>
  <si>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</si>
  <si>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</si>
  <si>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</si>
  <si>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</si>
  <si>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</si>
  <si>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</si>
  <si>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</si>
  <si>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</si>
  <si>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</si>
  <si>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</si>
  <si>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</si>
  <si>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</si>
  <si>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</si>
  <si>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</si>
  <si>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</si>
  <si>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</si>
  <si>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</si>
  <si>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</si>
  <si>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</si>
  <si>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</si>
  <si>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</si>
  <si>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</si>
  <si>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</si>
  <si>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</si>
  <si>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</si>
  <si>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</si>
  <si>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</si>
  <si>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</si>
  <si>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</si>
  <si>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</si>
  <si>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</si>
  <si>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</si>
  <si>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</si>
  <si>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</si>
  <si>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</si>
  <si>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</si>
  <si>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</si>
  <si>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</si>
  <si>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</si>
  <si>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</si>
  <si>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</si>
  <si>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</si>
  <si>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</si>
  <si>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</si>
  <si>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</si>
  <si>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</si>
  <si>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</si>
  <si>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</si>
  <si>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</si>
  <si>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</si>
  <si>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</si>
  <si>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</si>
  <si>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</si>
  <si>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</si>
  <si>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</si>
  <si>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</si>
  <si>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</si>
  <si>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</si>
  <si>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</si>
  <si>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</si>
  <si>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</si>
  <si>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</si>
  <si>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</si>
  <si>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</si>
  <si>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</si>
  <si>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</si>
  <si>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</si>
  <si>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</si>
  <si>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</si>
  <si>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</si>
  <si>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</si>
  <si>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</si>
  <si>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</si>
  <si>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</si>
  <si>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</si>
  <si>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</si>
  <si>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</si>
  <si>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</si>
  <si>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</si>
  <si>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</si>
  <si>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</si>
  <si>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</si>
  <si>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</si>
  <si>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</si>
  <si>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</si>
  <si>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</si>
  <si>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</si>
  <si>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</si>
  <si>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</si>
  <si>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</si>
  <si>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</si>
  <si>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</si>
  <si>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</si>
  <si>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</si>
  <si>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</si>
  <si>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</si>
  <si>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</si>
  <si>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</si>
  <si>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</si>
  <si>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</si>
  <si>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</si>
  <si>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</si>
  <si>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</si>
  <si>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</si>
  <si>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</si>
  <si>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</si>
  <si>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</si>
  <si>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</si>
  <si>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</si>
  <si>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</si>
  <si>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</si>
  <si>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</si>
  <si>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</si>
  <si>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</si>
  <si>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</si>
  <si>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</si>
  <si>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</si>
  <si>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</si>
  <si>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</si>
  <si>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</si>
  <si>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</si>
  <si>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</si>
  <si>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</si>
  <si>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</si>
  <si>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</si>
  <si>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</si>
  <si>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</si>
  <si>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</si>
  <si>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</si>
  <si>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</si>
  <si>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</si>
  <si>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</si>
  <si>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</si>
  <si>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</si>
  <si>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</si>
  <si>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</si>
  <si>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</si>
  <si>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</si>
  <si>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</si>
  <si>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</si>
  <si>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</si>
  <si>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</si>
  <si>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</si>
  <si>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</si>
  <si>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</si>
  <si>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</si>
  <si>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</si>
  <si>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</si>
  <si>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</si>
  <si>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</si>
  <si>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</si>
  <si>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</si>
  <si>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</si>
  <si>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</si>
  <si>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</si>
  <si>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</si>
  <si>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</si>
  <si>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</si>
  <si>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</si>
  <si>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</si>
  <si>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</si>
  <si>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</si>
  <si>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</si>
  <si>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</si>
  <si>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</si>
  <si>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</si>
  <si>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</si>
  <si>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</si>
  <si>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</si>
  <si>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</si>
  <si>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</si>
  <si>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</si>
  <si>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</si>
  <si>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</si>
  <si>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</si>
  <si>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</si>
  <si>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</si>
  <si>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</si>
  <si>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</si>
  <si>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</si>
  <si>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</si>
  <si>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</si>
  <si>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</si>
  <si>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</si>
  <si>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</si>
  <si>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</si>
  <si>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</si>
  <si>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</si>
  <si>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</si>
  <si>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</si>
  <si>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</si>
  <si>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</si>
  <si>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</si>
  <si>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</si>
  <si>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</si>
  <si>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</si>
  <si>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</si>
  <si>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</si>
  <si>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</si>
  <si>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</si>
  <si>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</si>
  <si>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</si>
  <si>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</si>
  <si>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</si>
  <si>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</si>
  <si>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</si>
  <si>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</si>
  <si>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</si>
  <si>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</si>
  <si>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</si>
  <si>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</si>
  <si>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</si>
  <si>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</si>
  <si>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</si>
  <si>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</si>
  <si>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</si>
  <si>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</si>
  <si>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</si>
  <si>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</si>
  <si>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</si>
  <si>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</si>
  <si>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</si>
  <si>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</si>
  <si>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</si>
  <si>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</si>
  <si>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</si>
  <si>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</si>
  <si>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</si>
  <si>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</si>
  <si>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</si>
  <si>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</si>
  <si>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</si>
  <si>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</si>
  <si>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</si>
  <si>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</si>
  <si>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</si>
  <si>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</si>
  <si>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</si>
  <si>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</si>
  <si>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</si>
  <si>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</si>
  <si>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</si>
  <si>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</si>
  <si>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</si>
  <si>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</si>
  <si>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</si>
  <si>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</si>
  <si>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</si>
  <si>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</si>
  <si>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</si>
  <si>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</si>
  <si>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</si>
  <si>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</si>
  <si>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</si>
  <si>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</si>
  <si>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</si>
  <si>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</si>
  <si>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</si>
  <si>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</si>
  <si>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</si>
  <si>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</si>
  <si>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</si>
  <si>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</si>
  <si>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</si>
  <si>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</si>
  <si>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</si>
  <si>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</si>
  <si>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</si>
  <si>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</si>
  <si>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</si>
  <si>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</si>
  <si>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</si>
  <si>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</si>
  <si>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</si>
  <si>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</si>
  <si>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</si>
  <si>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</si>
  <si>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</si>
  <si>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</si>
  <si>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</si>
  <si>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</si>
  <si>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</si>
  <si>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</si>
  <si>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</si>
  <si>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</si>
  <si>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</si>
  <si>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</si>
  <si>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</si>
  <si>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</si>
  <si>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</si>
  <si>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</si>
  <si>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</si>
  <si>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</si>
  <si>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</si>
  <si>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</si>
  <si>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</si>
  <si>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</si>
  <si>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</si>
  <si>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</si>
  <si>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</si>
  <si>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</si>
  <si>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</si>
  <si>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</si>
  <si>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</si>
  <si>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</si>
  <si>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</si>
  <si>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</si>
  <si>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</si>
  <si>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</si>
  <si>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</si>
  <si>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</si>
  <si>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</si>
  <si>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</si>
  <si>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</si>
  <si>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</si>
  <si>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</si>
  <si>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</si>
  <si>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</si>
  <si>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</si>
  <si>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</si>
  <si>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</si>
  <si>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</si>
  <si>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</si>
  <si>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</si>
  <si>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</si>
  <si>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</si>
  <si>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</si>
  <si>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</si>
  <si>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</si>
  <si>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</si>
  <si>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</si>
  <si>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</si>
  <si>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</si>
  <si>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</si>
  <si>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</si>
  <si>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</si>
  <si>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</si>
  <si>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</si>
  <si>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</si>
  <si>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</si>
  <si>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</si>
  <si>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</si>
  <si>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</si>
  <si>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</si>
  <si>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</si>
  <si>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</si>
  <si>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</si>
  <si>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</si>
  <si>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</si>
  <si>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</si>
  <si>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</si>
  <si>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</si>
  <si>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</si>
  <si>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</si>
  <si>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</si>
  <si>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</si>
  <si>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</si>
  <si>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</si>
  <si>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</si>
  <si>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</si>
  <si>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</si>
  <si>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</si>
  <si>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</si>
  <si>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</si>
  <si>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</si>
  <si>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</si>
  <si>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</si>
  <si>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</si>
  <si>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</si>
  <si>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</si>
  <si>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</si>
  <si>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</si>
  <si>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</si>
  <si>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</si>
  <si>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</si>
  <si>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</si>
  <si>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</si>
  <si>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</si>
  <si>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</si>
  <si>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</si>
  <si>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</si>
  <si>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</si>
  <si>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</si>
  <si>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</si>
  <si>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</si>
  <si>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</si>
  <si>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</si>
  <si>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</si>
  <si>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</si>
  <si>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</si>
  <si>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</si>
  <si>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</si>
  <si>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</si>
  <si>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</si>
  <si>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</si>
  <si>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</si>
  <si>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</si>
  <si>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</si>
  <si>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</si>
  <si>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</si>
  <si>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</si>
  <si>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</si>
  <si>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</si>
  <si>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</si>
  <si>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</si>
  <si>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</si>
  <si>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</si>
  <si>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</si>
  <si>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</si>
  <si>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</si>
  <si>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</si>
  <si>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</si>
  <si>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</si>
  <si>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</si>
  <si>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</si>
  <si>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</si>
  <si>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</si>
  <si>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</si>
  <si>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</si>
  <si>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</si>
  <si>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</si>
  <si>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</si>
  <si>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</si>
  <si>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</si>
  <si>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</si>
  <si>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</si>
  <si>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</si>
  <si>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</si>
  <si>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</si>
  <si>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</si>
  <si>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</si>
  <si>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</si>
  <si>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</si>
  <si>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</si>
  <si>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</si>
  <si>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</si>
  <si>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</si>
  <si>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</si>
  <si>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</si>
  <si>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</si>
  <si>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</si>
  <si>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</si>
  <si>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</si>
  <si>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</si>
  <si>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</si>
  <si>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</si>
  <si>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</si>
  <si>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</si>
  <si>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</si>
  <si>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</si>
  <si>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</si>
  <si>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</si>
  <si>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</si>
  <si>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</si>
  <si>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</si>
  <si>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</si>
  <si>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</si>
  <si>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</si>
  <si>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</si>
  <si>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</si>
  <si>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</si>
  <si>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</si>
  <si>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</si>
  <si>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</si>
  <si>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</si>
  <si>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</si>
  <si>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</si>
  <si>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</si>
  <si>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</si>
  <si>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</si>
  <si>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</si>
  <si>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</si>
  <si>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</si>
  <si>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</si>
  <si>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</si>
  <si>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</si>
  <si>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</si>
  <si>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</si>
  <si>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</si>
  <si>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</si>
  <si>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</si>
  <si>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</si>
  <si>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</si>
  <si>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</si>
  <si>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</si>
  <si>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</si>
  <si>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</si>
  <si>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</si>
  <si>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</si>
  <si>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</si>
  <si>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</si>
  <si>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</si>
  <si>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</si>
  <si>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</si>
  <si>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</si>
  <si>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</si>
  <si>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</si>
  <si>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</si>
  <si>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</si>
  <si>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</si>
  <si>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</si>
  <si>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</si>
  <si>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</si>
  <si>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</si>
  <si>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</si>
  <si>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</si>
  <si>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</si>
  <si>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</si>
  <si>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</si>
  <si>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</si>
  <si>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</si>
  <si>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</si>
  <si>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</si>
  <si>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</si>
  <si>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</si>
  <si>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</si>
  <si>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</si>
  <si>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</si>
  <si>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</si>
  <si>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</si>
  <si>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</si>
  <si>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</si>
  <si>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</si>
  <si>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</si>
  <si>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</si>
  <si>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</si>
  <si>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</si>
  <si>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</si>
  <si>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</si>
  <si>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</si>
  <si>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</si>
  <si>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</si>
  <si>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</si>
  <si>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</si>
  <si>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</si>
  <si>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</si>
  <si>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</si>
  <si>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</si>
  <si>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</si>
  <si>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</si>
  <si>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</si>
  <si>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</si>
  <si>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</si>
  <si>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</si>
  <si>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</si>
  <si>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</si>
  <si>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</si>
  <si>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</si>
  <si>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</si>
  <si>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</si>
  <si>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</si>
  <si>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</si>
  <si>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</si>
  <si>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</si>
  <si>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</si>
  <si>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</si>
  <si>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</si>
  <si>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</si>
  <si>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</si>
  <si>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</si>
  <si>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</si>
  <si>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</si>
  <si>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</si>
  <si>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</si>
  <si>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</si>
  <si>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</si>
  <si>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</si>
  <si>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</si>
  <si>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</si>
  <si>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</si>
  <si>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</si>
  <si>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</si>
  <si>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</si>
  <si>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</si>
  <si>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</si>
  <si>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</si>
  <si>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</si>
  <si>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</si>
  <si>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</si>
  <si>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</si>
  <si>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</si>
  <si>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</si>
  <si>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</si>
  <si>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</si>
  <si>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</si>
  <si>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</si>
  <si>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</si>
  <si>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</si>
  <si>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</si>
  <si>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</si>
  <si>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</si>
  <si>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</si>
  <si>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</si>
  <si>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</si>
  <si>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</si>
  <si>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</si>
  <si>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</si>
  <si>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</si>
  <si>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</si>
  <si>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</si>
  <si>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</si>
  <si>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</si>
  <si>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</si>
  <si>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</si>
  <si>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</si>
  <si>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</si>
  <si>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</si>
  <si>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</si>
  <si>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</si>
  <si>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</si>
  <si>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</si>
  <si>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</si>
  <si>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</si>
  <si>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</si>
  <si>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</si>
  <si>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</si>
  <si>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</si>
  <si>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</si>
  <si>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</si>
  <si>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</si>
  <si>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</si>
  <si>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</si>
  <si>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</si>
  <si>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</si>
  <si>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</si>
  <si>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</si>
  <si>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</si>
  <si>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</si>
  <si>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</si>
  <si>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</si>
  <si>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</si>
  <si>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</si>
  <si>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</si>
  <si>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</si>
  <si>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</si>
  <si>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</si>
  <si>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</si>
  <si>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</si>
  <si>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</si>
  <si>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</si>
  <si>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</si>
  <si>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</si>
  <si>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</si>
  <si>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</si>
  <si>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</si>
  <si>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</si>
  <si>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</si>
  <si>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</si>
  <si>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</si>
  <si>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</si>
  <si>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</si>
  <si>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</si>
  <si>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</si>
  <si>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</si>
  <si>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</si>
  <si>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</si>
  <si>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</si>
  <si>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</si>
  <si>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</si>
  <si>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</si>
  <si>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</si>
  <si>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</si>
  <si>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</si>
  <si>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</si>
  <si>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</si>
  <si>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</si>
  <si>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</si>
  <si>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</si>
  <si>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</si>
  <si>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</si>
  <si>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</si>
  <si>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</si>
  <si>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</si>
  <si>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</si>
  <si>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</si>
  <si>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</si>
  <si>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</si>
  <si>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</si>
  <si>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</si>
  <si>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</si>
  <si>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</si>
  <si>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</si>
  <si>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</si>
  <si>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</si>
  <si>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</si>
  <si>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</si>
  <si>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</si>
  <si>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</si>
  <si>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</si>
  <si>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</si>
  <si>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</si>
  <si>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</si>
  <si>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</si>
  <si>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</si>
  <si>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</si>
  <si>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</si>
  <si>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</si>
  <si>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</si>
  <si>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</si>
  <si>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</si>
  <si>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</si>
  <si>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</si>
  <si>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</si>
  <si>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</si>
  <si>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</si>
  <si>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</si>
  <si>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</si>
  <si>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</si>
  <si>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</si>
  <si>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</si>
  <si>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</si>
  <si>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</si>
  <si>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</si>
  <si>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</si>
  <si>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</si>
  <si>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</si>
  <si>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</si>
  <si>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</si>
  <si>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</si>
  <si>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</si>
  <si>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</si>
  <si>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</si>
  <si>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</si>
  <si>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</si>
  <si>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</si>
  <si>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</si>
  <si>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</si>
  <si>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</si>
  <si>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</si>
  <si>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</si>
  <si>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</si>
  <si>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</si>
  <si>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</si>
  <si>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</si>
  <si>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</si>
  <si>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</si>
  <si>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</si>
  <si>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</si>
  <si>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</si>
  <si>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</si>
  <si>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</si>
  <si>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</si>
  <si>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</si>
  <si>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</si>
  <si>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</si>
  <si>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</si>
  <si>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</si>
  <si>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</si>
  <si>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</si>
  <si>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</si>
  <si>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</si>
  <si>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</si>
  <si>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</si>
  <si>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</si>
  <si>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</si>
  <si>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</si>
  <si>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</si>
  <si>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</si>
  <si>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</si>
  <si>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</si>
  <si>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</si>
  <si>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</si>
  <si>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</si>
  <si>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</si>
  <si>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</si>
  <si>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</si>
  <si>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</si>
  <si>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</si>
  <si>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</si>
  <si>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</si>
  <si>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</si>
  <si>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</si>
  <si>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</si>
  <si>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</si>
  <si>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</si>
  <si>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</si>
  <si>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</si>
  <si>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</si>
  <si>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</si>
  <si>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</si>
  <si>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</si>
  <si>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</si>
  <si>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</si>
  <si>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</si>
  <si>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</si>
  <si>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</si>
  <si>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</si>
  <si>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</si>
  <si>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</si>
  <si>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</si>
  <si>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</si>
  <si>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</si>
  <si>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</si>
  <si>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</si>
  <si>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</si>
  <si>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</si>
  <si>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</si>
  <si>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</si>
  <si>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</si>
  <si>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</si>
  <si>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</si>
  <si>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</si>
  <si>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</si>
  <si>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</si>
  <si>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</si>
  <si>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</si>
  <si>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</si>
  <si>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</si>
  <si>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</si>
  <si>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</si>
  <si>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</si>
  <si>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</si>
  <si>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</si>
  <si>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</si>
  <si>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</si>
  <si>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</si>
  <si>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</si>
  <si>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</si>
  <si>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</si>
  <si>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</si>
  <si>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</si>
  <si>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</si>
  <si>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</si>
  <si>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</si>
  <si>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</si>
  <si>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</si>
  <si>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</si>
  <si>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</si>
  <si>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</si>
  <si>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</si>
  <si>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</si>
  <si>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</si>
  <si>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</si>
  <si>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</si>
  <si>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</si>
  <si>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</si>
  <si>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</si>
  <si>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</si>
  <si>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</si>
  <si>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</si>
  <si>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</si>
  <si>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</si>
  <si>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</si>
  <si>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</si>
  <si>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</si>
  <si>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</si>
  <si>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</si>
  <si>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</si>
  <si>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</si>
  <si>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</si>
  <si>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</si>
  <si>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</si>
  <si>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</si>
  <si>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</si>
  <si>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</si>
  <si>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</si>
  <si>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</si>
  <si>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</si>
  <si>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</si>
  <si>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</si>
  <si>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</si>
  <si>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</si>
  <si>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</si>
  <si>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</si>
  <si>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</si>
  <si>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</si>
  <si>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</si>
  <si>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</si>
  <si>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</si>
  <si>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</si>
  <si>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</si>
  <si>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</si>
  <si>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</si>
  <si>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</si>
  <si>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</si>
  <si>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</si>
  <si>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</si>
  <si>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</si>
  <si>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</si>
  <si>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</si>
  <si>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</si>
  <si>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</si>
  <si>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</si>
  <si>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</si>
  <si>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</si>
  <si>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</si>
  <si>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</si>
  <si>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</si>
  <si>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</si>
  <si>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</si>
  <si>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</si>
  <si>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</si>
  <si>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</si>
  <si>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</si>
  <si>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</si>
  <si>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</si>
  <si>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</si>
  <si>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</si>
  <si>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</si>
  <si>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</si>
  <si>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</si>
  <si>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</si>
  <si>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</si>
  <si>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</si>
  <si>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</si>
  <si>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</si>
  <si>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</si>
  <si>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</si>
  <si>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</si>
  <si>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</si>
  <si>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</si>
  <si>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</si>
  <si>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</si>
  <si>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</si>
  <si>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</si>
  <si>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</si>
  <si>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</si>
  <si>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</si>
  <si>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</si>
  <si>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</si>
  <si>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</si>
  <si>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</si>
  <si>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</si>
  <si>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</si>
  <si>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</si>
  <si>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</si>
  <si>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</si>
  <si>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</si>
  <si>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</si>
  <si>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</si>
  <si>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</si>
  <si>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</si>
  <si>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</si>
  <si>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</si>
  <si>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</si>
  <si>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</si>
  <si>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</si>
  <si>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</si>
  <si>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</si>
  <si>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</si>
  <si>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</si>
  <si>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</si>
  <si>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</si>
  <si>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</si>
  <si>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</si>
  <si>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</si>
  <si>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</si>
  <si>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</si>
  <si>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</si>
  <si>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</si>
  <si>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</si>
  <si>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</si>
  <si>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</si>
  <si>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</si>
  <si>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</si>
  <si>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</si>
  <si>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</si>
  <si>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</si>
  <si>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</si>
  <si>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</si>
  <si>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</si>
  <si>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</si>
  <si>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</si>
  <si>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</si>
  <si>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</si>
  <si>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</si>
  <si>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</si>
  <si>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</si>
  <si>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</si>
  <si>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</si>
  <si>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</si>
  <si>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</si>
  <si>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</si>
  <si>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</si>
  <si>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</si>
  <si>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</si>
  <si>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</si>
  <si>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</si>
  <si>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</si>
  <si>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</si>
  <si>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</si>
  <si>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</si>
  <si>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</si>
  <si>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</si>
  <si>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</si>
  <si>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</si>
  <si>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</si>
  <si>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</si>
  <si>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</si>
  <si>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</si>
  <si>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</si>
  <si>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</si>
  <si>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</si>
  <si>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</si>
  <si>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</si>
  <si>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</si>
  <si>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</si>
  <si>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</si>
  <si>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</si>
  <si>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</si>
  <si>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</si>
  <si>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</si>
  <si>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</si>
  <si>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</si>
  <si>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</si>
  <si>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</si>
  <si>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</si>
  <si>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</si>
  <si>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</si>
  <si>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</si>
  <si>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</si>
  <si>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</si>
  <si>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</si>
  <si>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</si>
  <si>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</si>
  <si>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</si>
  <si>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</si>
  <si>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</si>
  <si>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</si>
  <si>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</si>
  <si>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</si>
  <si>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</si>
  <si>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</si>
  <si>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</si>
  <si>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</si>
  <si>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</si>
  <si>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</si>
  <si>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</si>
  <si>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</si>
  <si>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</si>
  <si>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</si>
  <si>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</si>
  <si>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</si>
  <si>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</si>
  <si>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</si>
  <si>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</si>
  <si>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</si>
  <si>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</si>
  <si>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</si>
  <si>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</si>
  <si>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</si>
  <si>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</si>
  <si>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</si>
  <si>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</si>
  <si>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</si>
  <si>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</si>
  <si>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</si>
  <si>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</si>
  <si>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</si>
  <si>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</si>
  <si>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</si>
  <si>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</si>
  <si>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</si>
  <si>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</si>
  <si>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</si>
  <si>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</si>
  <si>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</si>
  <si>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</si>
  <si>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</si>
  <si>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</si>
  <si>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</si>
  <si>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</si>
  <si>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</si>
  <si>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</si>
  <si>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</si>
  <si>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</si>
  <si>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</si>
  <si>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</si>
  <si>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</si>
  <si>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</si>
  <si>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</si>
  <si>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</si>
  <si>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</si>
  <si>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</si>
  <si>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</si>
  <si>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</si>
  <si>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</si>
  <si>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</si>
  <si>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</si>
  <si>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</si>
  <si>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</si>
  <si>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</si>
  <si>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</si>
  <si>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</si>
  <si>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</si>
  <si>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</si>
  <si>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</si>
  <si>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</si>
  <si>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</si>
  <si>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</si>
  <si>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</si>
  <si>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</si>
  <si>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</si>
  <si>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</si>
  <si>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</si>
  <si>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</si>
  <si>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</si>
  <si>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</si>
  <si>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</si>
  <si>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</si>
  <si>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</si>
  <si>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</si>
  <si>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</si>
  <si>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</si>
  <si>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</si>
  <si>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</si>
  <si>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</si>
  <si>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</si>
  <si>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</si>
  <si>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</si>
  <si>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</si>
  <si>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</si>
  <si>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</si>
  <si>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</si>
  <si>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</si>
  <si>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</si>
  <si>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</si>
  <si>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</si>
  <si>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</si>
  <si>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</si>
  <si>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</si>
  <si>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</si>
  <si>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</si>
  <si>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</si>
  <si>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</si>
  <si>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</si>
  <si>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</si>
  <si>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</si>
  <si>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</si>
  <si>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</si>
  <si>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</si>
  <si>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</si>
  <si>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</si>
  <si>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</si>
  <si>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</si>
  <si>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</si>
  <si>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</si>
  <si>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</si>
  <si>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</si>
  <si>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</si>
  <si>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</si>
  <si>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</si>
  <si>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</si>
  <si>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</si>
  <si>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</si>
  <si>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</si>
  <si>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</si>
  <si>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</si>
  <si>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</si>
  <si>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</si>
  <si>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</si>
  <si>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</si>
  <si>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</si>
  <si>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</si>
  <si>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</si>
  <si>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</si>
  <si>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</si>
  <si>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</si>
  <si>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</si>
  <si>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</si>
  <si>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</si>
  <si>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</si>
  <si>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</si>
  <si>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</si>
  <si>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</si>
  <si>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</si>
  <si>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</si>
  <si>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</si>
  <si>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</si>
  <si>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</si>
  <si>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</si>
  <si>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</si>
  <si>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</si>
  <si>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</si>
  <si>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</si>
  <si>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</si>
  <si>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</si>
  <si>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</si>
  <si>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</si>
  <si>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</si>
  <si>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</si>
  <si>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</si>
  <si>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</si>
  <si>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</si>
  <si>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</si>
  <si>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</si>
  <si>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</si>
  <si>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</si>
  <si>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</si>
  <si>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</si>
  <si>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</si>
  <si>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</si>
  <si>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</si>
  <si>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</si>
  <si>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</si>
  <si>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</si>
  <si>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</si>
  <si>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</si>
  <si>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</si>
  <si>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</si>
  <si>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</si>
  <si>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</si>
  <si>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</si>
  <si>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</si>
  <si>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</si>
  <si>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</si>
  <si>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</si>
  <si>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</si>
  <si>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</si>
  <si>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</si>
  <si>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</si>
  <si>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</si>
  <si>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</si>
  <si>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</si>
  <si>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</si>
  <si>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</si>
  <si>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</si>
  <si>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</si>
  <si>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</si>
  <si>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</si>
  <si>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</si>
  <si>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</si>
  <si>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</si>
  <si>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</si>
  <si>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</si>
  <si>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</si>
  <si>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</si>
  <si>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</si>
  <si>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</si>
  <si>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</si>
  <si>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</si>
  <si>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</si>
  <si>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</si>
  <si>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</si>
  <si>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</si>
  <si>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</si>
  <si>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</si>
  <si>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</si>
  <si>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</si>
  <si>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</si>
  <si>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</si>
  <si>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</si>
  <si>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</si>
  <si>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</si>
  <si>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</si>
  <si>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</si>
  <si>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</si>
  <si>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</si>
  <si>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</si>
  <si>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</si>
  <si>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</si>
  <si>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</si>
  <si>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</si>
  <si>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</si>
  <si>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</si>
  <si>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</si>
  <si>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</si>
  <si>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</si>
  <si>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</si>
  <si>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</si>
  <si>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</si>
  <si>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</si>
  <si>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</si>
  <si>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</si>
  <si>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</si>
  <si>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</si>
  <si>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</si>
  <si>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</si>
  <si>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</si>
  <si>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</si>
  <si>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</si>
  <si>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</si>
  <si>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</si>
  <si>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</si>
  <si>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</si>
  <si>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</si>
  <si>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</si>
  <si>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</si>
  <si>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</si>
  <si>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</si>
  <si>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</si>
  <si>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</si>
  <si>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</si>
  <si>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</si>
  <si>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</si>
  <si>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</si>
  <si>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</si>
  <si>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</si>
  <si>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</si>
  <si>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</si>
  <si>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</si>
  <si>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</si>
  <si>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</si>
  <si>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</si>
  <si>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</si>
  <si>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</si>
  <si>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</si>
  <si>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</si>
  <si>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</si>
  <si>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</si>
  <si>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</si>
  <si>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</si>
  <si>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</si>
  <si>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</si>
  <si>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</si>
  <si>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</si>
  <si>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</si>
  <si>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</si>
  <si>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</si>
  <si>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</si>
  <si>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</si>
  <si>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</si>
  <si>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</si>
  <si>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</si>
  <si>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</si>
  <si>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</si>
  <si>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</si>
  <si>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</si>
  <si>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</si>
  <si>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</si>
  <si>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</si>
  <si>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</si>
  <si>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</si>
  <si>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</si>
  <si>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</si>
  <si>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</si>
  <si>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</si>
  <si>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</si>
  <si>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</si>
  <si>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</si>
  <si>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</si>
  <si>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</si>
  <si>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</si>
  <si>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</si>
  <si>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</si>
  <si>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</si>
  <si>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</si>
  <si>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</si>
  <si>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</si>
  <si>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</si>
  <si>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</si>
  <si>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</si>
  <si>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</si>
  <si>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</si>
  <si>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</si>
  <si>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</si>
  <si>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</si>
  <si>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</si>
  <si>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</si>
  <si>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</si>
  <si>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</si>
  <si>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</si>
  <si>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</si>
  <si>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</si>
  <si>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</si>
  <si>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</si>
  <si>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</si>
  <si>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</si>
  <si>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</si>
  <si>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</si>
  <si>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</si>
  <si>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</si>
  <si>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2021-13-13001582020</t>
  </si>
  <si>
    <t>,,,,,,</t>
  </si>
  <si>
    <t>PRESTAR LOS SERVICIOS DE EDUCACION INICIAL EN EL MARCO DE LA ATENCION INTEGRAL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</si>
  <si>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INSTITUTO COLOMBIANO DE BIENESTAR FAMILIAR</t>
  </si>
  <si>
    <t>0008-2015</t>
  </si>
  <si>
    <t>0328-2017</t>
  </si>
  <si>
    <t>0386-2018</t>
  </si>
  <si>
    <t>0543-2016</t>
  </si>
  <si>
    <t>PRESTAR EL SERVICIO DE EDUCACION INICIAL EN EL MARCO DE ATENCION A NIÑAS Y NIÑOS MENORES DE 5 AÑOSO HASTA SU NGRESO AL GRADO DE TRANSICION, EN CONFORMIDAD CON EL MANUAL OPERATIVO DE LA MODALIDAD Y LAS DIRECTRICES ESTABLECIDAS POR EL ICBF, EN ARMONIA CON LA POLITICA DE ESTADO PARA EL DESARROLLO INTEGRAL DE LA PRIMERA INFANCIA DE CERO A SIEMPRE EN EL SERVICIO HOGARES INFANTILES</t>
  </si>
  <si>
    <t>0128-2016</t>
  </si>
  <si>
    <t>PRESTAR EL SERVICIO DE EDUCACION INICIAL Y CUIDADDO A NIÑOS Y NIÑAS  MENORES DE 5 AÑOSO HASTA SU 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</si>
  <si>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PRESTAR EL SERVICIO DE EDUCACION INICIAL EN EL MARCO DE ATENCION A NIÑAS Y NIÑOS MENORES DE 5 AÑOSO HASTA SU NGRESO AL GRADO DE TRANSICION, CON EL FIN DE PROMOVER EL DESARROLLO INTEGRAL DE LA PRIMERA INFANCIA CON CALIDAD,DE CONFORMIDAD CON LOS LINEAMIENTOS, EL MANUAL OPERATIVO, LAS DIRECTRICES, PARAMETROS Y ESTANDARES ESTABLECIDOS POR EL ICBF, PARA EL SERVICIO DE HOGARES INFANTILES (HI) EN EL MARCO DE LA ESTRATEGIA DE ATENCION INTEGRAL DE CERO A SIEMPRE</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</si>
  <si>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ESTE ASUMA CON SU PERSONAL Y BAJO SU EXCLUSIVA RESPONSABILIDAD DICHA ATENCION</t>
  </si>
  <si>
    <t>0158-2020</t>
  </si>
  <si>
    <t>PRESTAR LOS SERVICIOS DE EDUCACION INICIAL EN EL MARCO DE LA ATENCION INTEGRAL EN HOGARES INFANTILES (HI) DE CONFORMIDAD CON EL MANUAL OPERATIVO DE LA MODALIDAD INSTITUCIONAL, EL LINEAMIENTO TECNICO PARA LA ATENCION A PRIMERA INFANCIA Y LAS DIRECTRICES ESTABLECIDAS POR EL ICBF, EN ARMONIA CON LA POLITICA DE ESTADO PARA EL DESARROLLO INTEGRAL DE LA PRINERA INFANCIA DE CERO A SIEMPRE</t>
  </si>
  <si>
    <t>CARMEN BERNARDA RAMOS RUIZ</t>
  </si>
  <si>
    <t xml:space="preserve">PIE DEL CERRO CALLE 30 No 17-80 </t>
  </si>
  <si>
    <t>3167806419</t>
  </si>
  <si>
    <t>13-26-10-0082</t>
  </si>
  <si>
    <t>13-26-09-0439</t>
  </si>
  <si>
    <t>13-26-09-0264</t>
  </si>
  <si>
    <t>13-26-08-0041</t>
  </si>
  <si>
    <t>0216-2011</t>
  </si>
  <si>
    <t>BRINDAR ATENCION INTEGRAL A NIÑOS Y NIÑAS ENTRE LOS SEIS MESES Y HASTA LOS CINCO AÑOS Y ONCE MESES DE EDAD, CON VULNERABILIDAD ECONOMICA Y SOCIAL, PRIORITARIAMENTE A QUIENES POR RAZONES DE TRABAJO DE SUS PADRES O ADULTOS RESPONSABLES DE SU CUIDADO PERMANECEN SOLOS TEMPORALMENTE Y A  HIJOS DE FAMILIA EN SITUACION DE DESPLAZAMIENTO</t>
  </si>
  <si>
    <t>0656-2012</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</si>
  <si>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 PARA QUE ESTE ASUMA CON SU PERSONAL Y BAJO SU EXCLUSIVA RESPONSABILIDAD DICHA ATENCION</t>
  </si>
  <si>
    <t>BRINDAR ATENCION INTEGRAL A NIÑOS Y NIÑAS ENTRE LOS SEIS MESES Y HASTA LOS CINCO AÑOS EDAD, CON VULNERABILIDAD ECONOMICA Y SOCIAL, PRIORITARIAMENTE A QUIENES POR RAZONES DE TRABAJO DE SUS PADRES O ADULTOS RESPONSABLES DE SU CUIDADO PERMANECEN SOLOS TEMPORALMENTE Y A  HIJOS DE FAMILIA EN SITUACION DE DESPLAZAMIENTO</t>
  </si>
  <si>
    <t>BRINDAR ATENCION INTEGRAL A NIÑOS Y NIÑAS ENTRE LOS (6) SEIS MESES Y HASTA LOS CINCO AÑOS (5)  Y ONCE MESES (11)  DE EDAD, CON VULNERABILIDAD ECONOMICA Y SOCIAL, PRIORITARIAMENTE A QUIENES POR RAZONES DE TRABAJO DE SUS PADRES O ADULTOS RESPONSABLES DE SU CUIDADO PERMANECEN SOLOS TEMPORALMENTE Y A  HIJOS DE FAMILIA EN SITUACION DE DESPLAZAMIENTO</t>
  </si>
  <si>
    <t>13-16-2004-392</t>
  </si>
  <si>
    <t>BRINDAR ATENCION A NIÑOS Y NIÑAS DE  SEIS (6) AÑOS  EN CENTRO DE ATENCION INTEGRAL AL PREESCOLAR LOS COCHES</t>
  </si>
  <si>
    <t>13-26-2003-37</t>
  </si>
  <si>
    <t>13-26-2002-007</t>
  </si>
  <si>
    <t>BRINDAR ATENCION A NIÑOS Y NIÑAS MENORES DE CINCO (5) AÑOS   CONTEXTO FAMILIAR Y COMUNITARIO DE CONFORMIDAD CON LOS LINEAMIENTOS TECNICO ADMINISTRATIVOS D  EL ICBF, QUE FORMAN PARTE INTEGRAL DEL PRESENTE CONTRATO PARA LO CUAL EL ICBF APORTARA AL CONTRATISTA LOS RECURSOS DE QUE TRATA LA CLAUSULA CUARTA</t>
  </si>
  <si>
    <t>625-2001</t>
  </si>
  <si>
    <t>PROVEER LOS RECURSOS PARA ADMINISTRAR EL HOGAR INFANTIL</t>
  </si>
  <si>
    <t>13-18-99-007</t>
  </si>
  <si>
    <t>PROVEER AL CONTRATISTA DE LOS RECURSOS QUE TRATA LA CLAUSULA TERCERA PARQ QUE ESTE ADMINISTRE EL CENTRO DE ATENCION INTEGRAL LOS COCHES Y A TRAVES DEL MISMO BRINDE ATENCION A LAS NECESIDADES BASICAS DE PROTECCION, NUTRICION Y DESARROLLO INDIVIDUAL Y SOCIAL A NIÑOS MENORES DE 6 AÑOS INVOLUCRANDO SU CONTEXTO FAMILIAR</t>
  </si>
  <si>
    <t>13-18-98-633</t>
  </si>
  <si>
    <t>13-18-97-332</t>
  </si>
  <si>
    <t>13-18-96-010</t>
  </si>
  <si>
    <t>13-18-95-054</t>
  </si>
  <si>
    <t>13-18-94-018</t>
  </si>
  <si>
    <t>PROVEER AL CONTRATISTA DE LOS RECURSOS QUE TRATA LA CLAUSULA TERCERA PARA QUE ESTE ADMINISTRE EL HOGAR INFANTIL COMUNITARIO LOS COCHES Y A TRAVES DEL MISMO BRINDE ATENCION INTEGRAL A MENORES DE 6 AÑOS, EN LA MODALIDAD TRADICIONAL DE ATENCION INSTITUCIONAL DE JORNADA COMPLETA, DISCRIMINADOS ASI: 30 MENORES EN SALA CUNA ,  130 MENORES EN JARDIN JORNADA COMPLETA, 0 ALTERNA,EN MODALIDAD NO CONVENCIONAL 0, PARA UN TOTAL DE 160 CUPOS</t>
  </si>
  <si>
    <t>13-18-93-005</t>
  </si>
  <si>
    <t>PROVEER AL CONTRATISTA DE LOS RECURSOS QUE TRATA LA CLAUSULA SEXTA PARA QUE ESTE ADMINISTRE EL HOGAR INFANTIL COMUNITARIO LOS COCHES Y A TRAVES DEL MISMO BRINDE ATENCION INTEGRAL A MENORES DE 6 AÑOS, EN LA MODALIDAD TRADICIONAL DE ATENCION INSTITUCIONAL DE JORNADA COMPLETA, DISCRIMINADOS ASI: 30 MENORES EN SALA CUNA ,  130 MENORES EN JARDIN Y A 15 MENORES EN MODALIDAD NO CONVENCIONAL PARA UN TOTAL DE 185 CUPOS</t>
  </si>
  <si>
    <t>13-18-91-024</t>
  </si>
  <si>
    <t>EL CONTRATISTA A TRAVES DEL HOGAR INFANTIL COMUNITARIO LOS COCHES ATENDERA EL DESARROLLO DE LOS NIÑOS MENORES DE SIETE (7) AÑOS ASI: CIENTO TREINTA Y CINCO (135)  NIÑOS EN LA MODALIDAD TRADICIONAL DE ATENCION INSTITUCIONAL EN JORNADA COMPLETA Y PARCIAL  NIÑOS EN MODALIDADES NO CONVENCIONALES, PROMOVIENDO LA ORGANIZACION Y PARTICIPACION COMUNITARIA PARA EJECUTAR ACCIONES TENDIENTES AL MEJORAMIENTO DE CONDICIONES DE VIDA Y ATENCION DIRECTA A NIÑOS DE EDAD PERESCOLAR</t>
  </si>
  <si>
    <t>13-18-91-151</t>
  </si>
  <si>
    <t>13-18-90-011</t>
  </si>
  <si>
    <t>EL CONTRATISTA A TRAVES DEL HOGAR INFANTIL COMUNITARIO LOS COCHES ATENDERA EL DESARROLLO DE LOS NIÑOS MENORES DE SIETE (7) AÑOS ASI: CIEN (100)   NIÑOS EN LA MODALIDAD TRADICIONAL DE ATENCION INSTITUCIONAL EN JORNADA COMPLETA Y PARCIAL  Y TREINTA Y CINCO (35)  NIÑOS EN MODALIDADES NO CONVENCIONALES, PROMOVIENDO LA ORGANIZACION Y PARTICIPACION COMUNITARIA PARA EJECUTAR ACCIONES TENDIENTES AL MEJORAMIENTO DE CONDICIONES DE VIDA Y ATENCION DIRECTA A NIÑOS DE EDAD PERESCOLAR</t>
  </si>
  <si>
    <t>13-18-88-054</t>
  </si>
  <si>
    <t>13-13-87-009</t>
  </si>
  <si>
    <t>PROVEER AL CONTRATISTA DE LOS RECURSOS NECESARIOS PARA PROPICIAR A TRAVES DEL HOGAR INFANTIL EL DESARROLLO DE LOS NIÑOS MENORES DE SIETE (7) AÑOS ASI:  CIEN (100) NIÑO EN LA MODALIDAD TRADICIONAL DE ATENCION INSTITUCIONAL EN JORNADA COMPLETA O PARCIAL Y TREINTA Y CINCO (35) NIÑOS EN NUEVAS MODALIDADES PROPICIANDO LA ORGANIZACION Y PARTICIPACION COMUNITARIA PARA EJECUTAR ACCIONES TENDIENTES AL MEJORAMIENTO DE CONDICIONES DE VIDA Y ATENCION DIRECTA A NIÑOS DE 3 A 7 AÑOS</t>
  </si>
  <si>
    <t>13-12-86-005</t>
  </si>
  <si>
    <t>13-18-86-077</t>
  </si>
  <si>
    <t>13-18-85-027</t>
  </si>
  <si>
    <t>EJECUTAR PROGRAMAS DE ATENCION AL MENOR , AL JOVEN Y LA FAMILIA PROMOVIENDO  LA PARTICIPACION DE LA COMUNIDAD Y DE LAS ENTIDADES PUBLICAS Y PRIVADAS, DE ACUERDO CON LAS SIGUIENTES MODALIDADES JORNADA DE ATENCION TIEMPO COMPLETO A CIEN NIÑOS</t>
  </si>
  <si>
    <t>13-18-84-042</t>
  </si>
  <si>
    <t>ATENCION INTEGRAL AL MENOR DE 7 AÑOS</t>
  </si>
  <si>
    <t>13-18-83-049</t>
  </si>
  <si>
    <t>13-18-82-015</t>
  </si>
  <si>
    <t>00000-6-80</t>
  </si>
  <si>
    <t xml:space="preserve">OBTENER DEL CONTRATANTE, BAJO SU EXCLUSIVA RESPONSABILIDAD Y CON PERSONAL DE SU DEPENDENCIA, LA COOPERACION NECESARIA PARA LA PRESTACION DEL SERVICIO  PUBLICO A CARGO DEL INSTITUTO COLOMBIANO DE BIENESTAR FAMILIAR </t>
  </si>
  <si>
    <t>13-79-0257</t>
  </si>
  <si>
    <t>PRESTACION POR PARTE DE LA ENTIDAD ADMINISTRADORA CONTRATANTE, DE SERVICIOS DE PROTECCION PREVENTIVA EN HOGARES INFANTILES DE ATENCION INTEGRAL AL PREESCOLAR, DE ACUERDO CON LAS NORMAS EMANADAS DE LA JUNTA DIRECTIVA Y DE LA DIRECCION GENERAL DEL INSTITUTO CON SUJECION A LOS PRINCIPIOS FUNDAMENTALES DESARROLLADOS POR EL SISTEMA NACIONAL DE BIENESTAR FAMILAIR</t>
  </si>
  <si>
    <t>hogar.inf.loscoches@hotmail.com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</si>
</sst>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rgb="FF000000"/>
      <name val="Calibri"/>
      <family val="2"/>
      <scheme val="minor"/>
    </font>
    <font>
      <b/>
      <sz val="11"/>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3" fontId="32" fillId="0" borderId="0" xfId="0" applyNumberFormat="1"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4" zoomScale="70" zoomScaleNormal="70" zoomScaleSheetLayoutView="40" zoomScalePageLayoutView="40" workbookViewId="0">
      <selection activeCell="O60" sqref="O6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6" t="s">
        <v>2676</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890403358</v>
      </c>
      <c r="C20" s="5"/>
      <c r="D20" s="73"/>
      <c r="E20" s="5"/>
      <c r="F20" s="5"/>
      <c r="G20" s="5"/>
      <c r="H20" s="244"/>
      <c r="I20" s="149" t="s">
        <v>208</v>
      </c>
      <c r="J20" s="150" t="s">
        <v>210</v>
      </c>
      <c r="K20" s="177">
        <v>572121920</v>
      </c>
      <c r="L20" s="152">
        <v>44187</v>
      </c>
      <c r="M20" s="152">
        <v>44561</v>
      </c>
      <c r="N20" s="135">
        <f>+(M20-L20)/30</f>
        <v>12.466666666666667</v>
      </c>
      <c r="O20" s="138"/>
      <c r="U20" s="134"/>
      <c r="V20" s="105">
        <f ca="1">NOW()</f>
        <v>44194.559104629632</v>
      </c>
      <c r="W20" s="105">
        <f ca="1">NOW()</f>
        <v>44194.559104629632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t="s">
        <v>2677</v>
      </c>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ASOCIACIÓN DE PADRES DE FAMILIA DE NIÑOS Y NIÑAS USUARIOS DEL HOGAR INFANTIL COMUNITARIO LOS COCHES</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2678</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43404</v>
      </c>
      <c r="F48" s="145">
        <v>43434</v>
      </c>
      <c r="G48" s="159">
        <f>IF(AND(E48&lt;&gt;"",F48&lt;&gt;""),((F48-E48)/30),"")</f>
        <v>1</v>
      </c>
      <c r="H48" s="114" t="s">
        <v>2684</v>
      </c>
      <c r="I48" s="113" t="s">
        <v>208</v>
      </c>
      <c r="J48" s="113" t="s">
        <v>210</v>
      </c>
      <c r="K48" s="116">
        <v>52200960</v>
      </c>
      <c r="L48" s="115" t="s">
        <v>1148</v>
      </c>
      <c r="M48" s="117"/>
      <c r="N48" s="115" t="s">
        <v>27</v>
      </c>
      <c r="O48" s="115" t="s">
        <v>26</v>
      </c>
      <c r="P48" s="78"/>
    </row>
    <row r="49" spans="1:16" s="6" customFormat="1" ht="24.75" customHeight="1" x14ac:dyDescent="0.25">
      <c r="A49" s="143">
        <v>2</v>
      </c>
      <c r="B49" s="122" t="s">
        <v>2679</v>
      </c>
      <c r="C49" s="112" t="s">
        <v>31</v>
      </c>
      <c r="D49" s="110" t="s">
        <v>2681</v>
      </c>
      <c r="E49" s="145">
        <v>43039</v>
      </c>
      <c r="F49" s="145">
        <v>43312</v>
      </c>
      <c r="G49" s="159">
        <f t="shared" ref="G49:G50" si="2">IF(AND(E49&lt;&gt;"",F49&lt;&gt;""),((F49-E49)/30),"")</f>
        <v>9.1</v>
      </c>
      <c r="H49" s="122" t="s">
        <v>2684</v>
      </c>
      <c r="I49" s="113" t="s">
        <v>208</v>
      </c>
      <c r="J49" s="113" t="s">
        <v>210</v>
      </c>
      <c r="K49" s="116">
        <v>575768176</v>
      </c>
      <c r="L49" s="115" t="s">
        <v>1148</v>
      </c>
      <c r="M49" s="117"/>
      <c r="N49" s="115" t="s">
        <v>27</v>
      </c>
      <c r="O49" s="115" t="s">
        <v>26</v>
      </c>
      <c r="P49" s="78"/>
    </row>
    <row r="50" spans="1:16" s="6" customFormat="1" ht="24.75" customHeight="1" x14ac:dyDescent="0.25">
      <c r="A50" s="143">
        <v>3</v>
      </c>
      <c r="B50" s="122" t="s">
        <v>2679</v>
      </c>
      <c r="C50" s="112" t="s">
        <v>31</v>
      </c>
      <c r="D50" s="110" t="s">
        <v>2683</v>
      </c>
      <c r="E50" s="145">
        <v>42675</v>
      </c>
      <c r="F50" s="145">
        <v>43039</v>
      </c>
      <c r="G50" s="159">
        <f t="shared" si="2"/>
        <v>12.133333333333333</v>
      </c>
      <c r="H50" s="122" t="s">
        <v>2687</v>
      </c>
      <c r="I50" s="113" t="s">
        <v>208</v>
      </c>
      <c r="J50" s="113" t="s">
        <v>210</v>
      </c>
      <c r="K50" s="116">
        <v>441421120</v>
      </c>
      <c r="L50" s="115" t="s">
        <v>1148</v>
      </c>
      <c r="M50" s="117"/>
      <c r="N50" s="115" t="s">
        <v>27</v>
      </c>
      <c r="O50" s="115" t="s">
        <v>26</v>
      </c>
      <c r="P50" s="78"/>
    </row>
    <row r="51" spans="1:16" s="6" customFormat="1" ht="24.75" customHeight="1" outlineLevel="1" x14ac:dyDescent="0.25">
      <c r="A51" s="143">
        <v>4</v>
      </c>
      <c r="B51" s="122" t="s">
        <v>2679</v>
      </c>
      <c r="C51" s="112" t="s">
        <v>31</v>
      </c>
      <c r="D51" s="110" t="s">
        <v>2685</v>
      </c>
      <c r="E51" s="145">
        <v>42397</v>
      </c>
      <c r="F51" s="145">
        <v>42674</v>
      </c>
      <c r="G51" s="159">
        <f t="shared" ref="G51:G107" si="3">IF(AND(E51&lt;&gt;"",F51&lt;&gt;""),((F51-E51)/30),"")</f>
        <v>9.2333333333333325</v>
      </c>
      <c r="H51" s="122" t="s">
        <v>2686</v>
      </c>
      <c r="I51" s="113" t="s">
        <v>208</v>
      </c>
      <c r="J51" s="113" t="s">
        <v>210</v>
      </c>
      <c r="K51" s="116">
        <v>329056584</v>
      </c>
      <c r="L51" s="115" t="s">
        <v>1148</v>
      </c>
      <c r="M51" s="117"/>
      <c r="N51" s="115" t="s">
        <v>27</v>
      </c>
      <c r="O51" s="115" t="s">
        <v>26</v>
      </c>
      <c r="P51" s="78"/>
    </row>
    <row r="52" spans="1:16" s="7" customFormat="1" ht="24.75" customHeight="1" outlineLevel="1" x14ac:dyDescent="0.25">
      <c r="A52" s="144">
        <v>5</v>
      </c>
      <c r="B52" s="122" t="s">
        <v>2679</v>
      </c>
      <c r="C52" s="112" t="s">
        <v>31</v>
      </c>
      <c r="D52" s="110" t="s">
        <v>2680</v>
      </c>
      <c r="E52" s="145">
        <v>42018</v>
      </c>
      <c r="F52" s="145">
        <v>42369</v>
      </c>
      <c r="G52" s="159">
        <f t="shared" si="3"/>
        <v>11.7</v>
      </c>
      <c r="H52" s="119" t="s">
        <v>2688</v>
      </c>
      <c r="I52" s="113" t="s">
        <v>208</v>
      </c>
      <c r="J52" s="113" t="s">
        <v>210</v>
      </c>
      <c r="K52" s="116">
        <v>375661760</v>
      </c>
      <c r="L52" s="115" t="s">
        <v>1148</v>
      </c>
      <c r="M52" s="117"/>
      <c r="N52" s="115" t="s">
        <v>27</v>
      </c>
      <c r="O52" s="115" t="s">
        <v>26</v>
      </c>
      <c r="P52" s="79"/>
    </row>
    <row r="53" spans="1:16" s="7" customFormat="1" ht="24.75" customHeight="1" outlineLevel="1" x14ac:dyDescent="0.25">
      <c r="A53" s="144">
        <v>6</v>
      </c>
      <c r="B53" s="122" t="s">
        <v>2679</v>
      </c>
      <c r="C53" s="124" t="s">
        <v>31</v>
      </c>
      <c r="D53" s="121" t="s">
        <v>2700</v>
      </c>
      <c r="E53" s="145">
        <v>41247</v>
      </c>
      <c r="F53" s="145">
        <v>41851</v>
      </c>
      <c r="G53" s="159">
        <f t="shared" si="3"/>
        <v>20.133333333333333</v>
      </c>
      <c r="H53" s="119" t="s">
        <v>2701</v>
      </c>
      <c r="I53" s="113" t="s">
        <v>208</v>
      </c>
      <c r="J53" s="113" t="s">
        <v>210</v>
      </c>
      <c r="K53" s="118">
        <v>559644977</v>
      </c>
      <c r="L53" s="115" t="s">
        <v>1148</v>
      </c>
      <c r="M53" s="117"/>
      <c r="N53" s="115" t="s">
        <v>27</v>
      </c>
      <c r="O53" s="115" t="s">
        <v>1148</v>
      </c>
      <c r="P53" s="79"/>
    </row>
    <row r="54" spans="1:16" s="7" customFormat="1" ht="24.75" customHeight="1" outlineLevel="1" x14ac:dyDescent="0.25">
      <c r="A54" s="144">
        <v>7</v>
      </c>
      <c r="B54" s="122" t="s">
        <v>2679</v>
      </c>
      <c r="C54" s="124" t="s">
        <v>31</v>
      </c>
      <c r="D54" s="121" t="s">
        <v>2698</v>
      </c>
      <c r="E54" s="145">
        <v>40546</v>
      </c>
      <c r="F54" s="145">
        <v>40908</v>
      </c>
      <c r="G54" s="159">
        <f t="shared" si="3"/>
        <v>12.066666666666666</v>
      </c>
      <c r="H54" s="119" t="s">
        <v>2699</v>
      </c>
      <c r="I54" s="121" t="s">
        <v>208</v>
      </c>
      <c r="J54" s="121" t="s">
        <v>210</v>
      </c>
      <c r="K54" s="118">
        <v>240475720</v>
      </c>
      <c r="L54" s="115" t="s">
        <v>1148</v>
      </c>
      <c r="M54" s="117"/>
      <c r="N54" s="115" t="s">
        <v>27</v>
      </c>
      <c r="O54" s="115" t="s">
        <v>1148</v>
      </c>
      <c r="P54" s="79"/>
    </row>
    <row r="55" spans="1:16" s="7" customFormat="1" ht="24.75" customHeight="1" outlineLevel="1" x14ac:dyDescent="0.25">
      <c r="A55" s="144">
        <v>8</v>
      </c>
      <c r="B55" s="122" t="s">
        <v>2679</v>
      </c>
      <c r="C55" s="124" t="s">
        <v>31</v>
      </c>
      <c r="D55" s="121" t="s">
        <v>2694</v>
      </c>
      <c r="E55" s="145">
        <v>40182</v>
      </c>
      <c r="F55" s="145">
        <v>40543</v>
      </c>
      <c r="G55" s="159">
        <f t="shared" si="3"/>
        <v>12.033333333333333</v>
      </c>
      <c r="H55" s="119" t="s">
        <v>2702</v>
      </c>
      <c r="I55" s="113" t="s">
        <v>208</v>
      </c>
      <c r="J55" s="113" t="s">
        <v>210</v>
      </c>
      <c r="K55" s="118">
        <v>231677224</v>
      </c>
      <c r="L55" s="115" t="s">
        <v>1148</v>
      </c>
      <c r="M55" s="117"/>
      <c r="N55" s="124" t="s">
        <v>27</v>
      </c>
      <c r="O55" s="124" t="s">
        <v>1148</v>
      </c>
      <c r="P55" s="79"/>
    </row>
    <row r="56" spans="1:16" s="7" customFormat="1" ht="24.75" customHeight="1" outlineLevel="1" x14ac:dyDescent="0.25">
      <c r="A56" s="144">
        <v>9</v>
      </c>
      <c r="B56" s="122" t="s">
        <v>2679</v>
      </c>
      <c r="C56" s="124" t="s">
        <v>31</v>
      </c>
      <c r="D56" s="110" t="s">
        <v>2695</v>
      </c>
      <c r="E56" s="145">
        <v>39874</v>
      </c>
      <c r="F56" s="145">
        <v>40147</v>
      </c>
      <c r="G56" s="159">
        <f t="shared" si="3"/>
        <v>9.1</v>
      </c>
      <c r="H56" s="119" t="s">
        <v>2703</v>
      </c>
      <c r="I56" s="121" t="s">
        <v>208</v>
      </c>
      <c r="J56" s="121" t="s">
        <v>210</v>
      </c>
      <c r="K56" s="118">
        <v>169022826</v>
      </c>
      <c r="L56" s="124" t="s">
        <v>1148</v>
      </c>
      <c r="M56" s="117"/>
      <c r="N56" s="124" t="s">
        <v>27</v>
      </c>
      <c r="O56" s="124" t="s">
        <v>1148</v>
      </c>
      <c r="P56" s="79"/>
    </row>
    <row r="57" spans="1:16" s="7" customFormat="1" ht="24.75" customHeight="1" outlineLevel="1" x14ac:dyDescent="0.25">
      <c r="A57" s="144">
        <v>10</v>
      </c>
      <c r="B57" s="122" t="s">
        <v>2679</v>
      </c>
      <c r="C57" s="124" t="s">
        <v>31</v>
      </c>
      <c r="D57" s="63" t="s">
        <v>2696</v>
      </c>
      <c r="E57" s="145">
        <v>39815</v>
      </c>
      <c r="F57" s="145">
        <v>39872</v>
      </c>
      <c r="G57" s="159">
        <f t="shared" si="3"/>
        <v>1.9</v>
      </c>
      <c r="H57" s="119" t="s">
        <v>2703</v>
      </c>
      <c r="I57" s="121" t="s">
        <v>208</v>
      </c>
      <c r="J57" s="121" t="s">
        <v>210</v>
      </c>
      <c r="K57" s="66">
        <v>53742542</v>
      </c>
      <c r="L57" s="65" t="s">
        <v>1148</v>
      </c>
      <c r="M57" s="67"/>
      <c r="N57" s="124" t="s">
        <v>27</v>
      </c>
      <c r="O57" s="124" t="s">
        <v>1148</v>
      </c>
      <c r="P57" s="79"/>
    </row>
    <row r="58" spans="1:16" s="7" customFormat="1" ht="24.75" customHeight="1" outlineLevel="1" x14ac:dyDescent="0.25">
      <c r="A58" s="144">
        <v>11</v>
      </c>
      <c r="B58" s="122" t="s">
        <v>2679</v>
      </c>
      <c r="C58" s="124" t="s">
        <v>31</v>
      </c>
      <c r="D58" s="63" t="s">
        <v>2697</v>
      </c>
      <c r="E58" s="145">
        <v>39449</v>
      </c>
      <c r="F58" s="145">
        <v>39812</v>
      </c>
      <c r="G58" s="159">
        <f t="shared" si="3"/>
        <v>12.1</v>
      </c>
      <c r="H58" s="119" t="s">
        <v>2703</v>
      </c>
      <c r="I58" s="121" t="s">
        <v>208</v>
      </c>
      <c r="J58" s="121" t="s">
        <v>210</v>
      </c>
      <c r="K58" s="66">
        <v>212886123</v>
      </c>
      <c r="L58" s="65" t="s">
        <v>1148</v>
      </c>
      <c r="M58" s="67"/>
      <c r="N58" s="124" t="s">
        <v>27</v>
      </c>
      <c r="O58" s="124" t="s">
        <v>1148</v>
      </c>
      <c r="P58" s="79"/>
    </row>
    <row r="59" spans="1:16" s="7" customFormat="1" ht="24.75" customHeight="1" outlineLevel="1" x14ac:dyDescent="0.25">
      <c r="A59" s="144">
        <v>12</v>
      </c>
      <c r="B59" s="122" t="s">
        <v>2679</v>
      </c>
      <c r="C59" s="124" t="s">
        <v>31</v>
      </c>
      <c r="D59" s="63" t="s">
        <v>2704</v>
      </c>
      <c r="E59" s="145">
        <v>38016</v>
      </c>
      <c r="F59" s="145">
        <v>38352</v>
      </c>
      <c r="G59" s="159">
        <f t="shared" si="3"/>
        <v>11.2</v>
      </c>
      <c r="H59" s="64" t="s">
        <v>2705</v>
      </c>
      <c r="I59" s="121" t="s">
        <v>208</v>
      </c>
      <c r="J59" s="121" t="s">
        <v>210</v>
      </c>
      <c r="K59" s="66">
        <v>156943356</v>
      </c>
      <c r="L59" s="124" t="s">
        <v>1148</v>
      </c>
      <c r="M59" s="67"/>
      <c r="N59" s="124" t="s">
        <v>27</v>
      </c>
      <c r="O59" s="124" t="s">
        <v>1148</v>
      </c>
      <c r="P59" s="79"/>
    </row>
    <row r="60" spans="1:16" s="7" customFormat="1" ht="24.75" customHeight="1" outlineLevel="1" x14ac:dyDescent="0.25">
      <c r="A60" s="144">
        <v>13</v>
      </c>
      <c r="B60" s="122" t="s">
        <v>2679</v>
      </c>
      <c r="C60" s="124" t="s">
        <v>31</v>
      </c>
      <c r="D60" s="63" t="s">
        <v>2706</v>
      </c>
      <c r="E60" s="145">
        <v>37712</v>
      </c>
      <c r="F60" s="145">
        <v>37986</v>
      </c>
      <c r="G60" s="159">
        <f t="shared" si="3"/>
        <v>9.1333333333333329</v>
      </c>
      <c r="H60" s="122" t="s">
        <v>2705</v>
      </c>
      <c r="I60" s="121" t="s">
        <v>208</v>
      </c>
      <c r="J60" s="121" t="s">
        <v>210</v>
      </c>
      <c r="K60" s="66">
        <v>118210244</v>
      </c>
      <c r="L60" s="124" t="s">
        <v>1148</v>
      </c>
      <c r="M60" s="117"/>
      <c r="N60" s="124" t="s">
        <v>27</v>
      </c>
      <c r="O60" s="124" t="s">
        <v>1148</v>
      </c>
      <c r="P60" s="79"/>
    </row>
    <row r="61" spans="1:16" s="7" customFormat="1" ht="24.75" customHeight="1" outlineLevel="1" x14ac:dyDescent="0.25">
      <c r="A61" s="144">
        <v>14</v>
      </c>
      <c r="B61" s="122" t="s">
        <v>2679</v>
      </c>
      <c r="C61" s="124" t="s">
        <v>31</v>
      </c>
      <c r="D61" s="63" t="s">
        <v>2707</v>
      </c>
      <c r="E61" s="145">
        <v>37258</v>
      </c>
      <c r="F61" s="145">
        <v>37621</v>
      </c>
      <c r="G61" s="159">
        <f t="shared" si="3"/>
        <v>12.1</v>
      </c>
      <c r="H61" s="64" t="s">
        <v>2708</v>
      </c>
      <c r="I61" s="121" t="s">
        <v>208</v>
      </c>
      <c r="J61" s="121" t="s">
        <v>210</v>
      </c>
      <c r="K61" s="66">
        <v>177021394</v>
      </c>
      <c r="L61" s="124" t="s">
        <v>1148</v>
      </c>
      <c r="M61" s="117"/>
      <c r="N61" s="124" t="s">
        <v>27</v>
      </c>
      <c r="O61" s="124" t="s">
        <v>1148</v>
      </c>
      <c r="P61" s="79"/>
    </row>
    <row r="62" spans="1:16" s="7" customFormat="1" ht="24.75" customHeight="1" outlineLevel="1" x14ac:dyDescent="0.25">
      <c r="A62" s="144">
        <v>15</v>
      </c>
      <c r="B62" s="122" t="s">
        <v>2679</v>
      </c>
      <c r="C62" s="124" t="s">
        <v>31</v>
      </c>
      <c r="D62" s="63" t="s">
        <v>2709</v>
      </c>
      <c r="E62" s="145">
        <v>37226</v>
      </c>
      <c r="F62" s="145">
        <v>37256</v>
      </c>
      <c r="G62" s="159">
        <f t="shared" si="3"/>
        <v>1</v>
      </c>
      <c r="H62" s="64" t="s">
        <v>2710</v>
      </c>
      <c r="I62" s="121" t="s">
        <v>208</v>
      </c>
      <c r="J62" s="121" t="s">
        <v>210</v>
      </c>
      <c r="K62" s="66">
        <v>133203415</v>
      </c>
      <c r="L62" s="124" t="s">
        <v>1148</v>
      </c>
      <c r="M62" s="117"/>
      <c r="N62" s="124" t="s">
        <v>27</v>
      </c>
      <c r="O62" s="124" t="s">
        <v>1148</v>
      </c>
      <c r="P62" s="79"/>
    </row>
    <row r="63" spans="1:16" s="7" customFormat="1" ht="24.75" customHeight="1" outlineLevel="1" x14ac:dyDescent="0.25">
      <c r="A63" s="144">
        <v>16</v>
      </c>
      <c r="B63" s="122" t="s">
        <v>2679</v>
      </c>
      <c r="C63" s="124" t="s">
        <v>31</v>
      </c>
      <c r="D63" s="63" t="s">
        <v>2711</v>
      </c>
      <c r="E63" s="145">
        <v>36188</v>
      </c>
      <c r="F63" s="145">
        <v>36525</v>
      </c>
      <c r="G63" s="159">
        <f t="shared" si="3"/>
        <v>11.233333333333333</v>
      </c>
      <c r="H63" s="64" t="s">
        <v>2712</v>
      </c>
      <c r="I63" s="63" t="s">
        <v>208</v>
      </c>
      <c r="J63" s="63" t="s">
        <v>210</v>
      </c>
      <c r="K63" s="66">
        <v>120107291</v>
      </c>
      <c r="L63" s="124" t="s">
        <v>1148</v>
      </c>
      <c r="M63" s="117"/>
      <c r="N63" s="124" t="s">
        <v>27</v>
      </c>
      <c r="O63" s="124" t="s">
        <v>1148</v>
      </c>
      <c r="P63" s="79"/>
    </row>
    <row r="64" spans="1:16" s="7" customFormat="1" ht="24.75" customHeight="1" outlineLevel="1" x14ac:dyDescent="0.25">
      <c r="A64" s="144">
        <v>17</v>
      </c>
      <c r="B64" s="122" t="s">
        <v>2679</v>
      </c>
      <c r="C64" s="124" t="s">
        <v>31</v>
      </c>
      <c r="D64" s="63" t="s">
        <v>2713</v>
      </c>
      <c r="E64" s="145">
        <v>35797</v>
      </c>
      <c r="F64" s="145">
        <v>36160</v>
      </c>
      <c r="G64" s="159">
        <f t="shared" si="3"/>
        <v>12.1</v>
      </c>
      <c r="H64" s="122" t="s">
        <v>2712</v>
      </c>
      <c r="I64" s="63" t="s">
        <v>208</v>
      </c>
      <c r="J64" s="63" t="s">
        <v>210</v>
      </c>
      <c r="K64" s="66">
        <v>107703000</v>
      </c>
      <c r="L64" s="124" t="s">
        <v>1148</v>
      </c>
      <c r="M64" s="117"/>
      <c r="N64" s="124" t="s">
        <v>27</v>
      </c>
      <c r="O64" s="124" t="s">
        <v>1148</v>
      </c>
      <c r="P64" s="79"/>
    </row>
    <row r="65" spans="1:16" s="7" customFormat="1" ht="24.75" customHeight="1" outlineLevel="1" x14ac:dyDescent="0.25">
      <c r="A65" s="144">
        <v>18</v>
      </c>
      <c r="B65" s="122" t="s">
        <v>2679</v>
      </c>
      <c r="C65" s="124" t="s">
        <v>31</v>
      </c>
      <c r="D65" s="63" t="s">
        <v>2714</v>
      </c>
      <c r="E65" s="145">
        <v>35432</v>
      </c>
      <c r="F65" s="145">
        <v>35795</v>
      </c>
      <c r="G65" s="159">
        <f t="shared" si="3"/>
        <v>12.1</v>
      </c>
      <c r="H65" s="122" t="s">
        <v>2712</v>
      </c>
      <c r="I65" s="63" t="s">
        <v>208</v>
      </c>
      <c r="J65" s="63" t="s">
        <v>210</v>
      </c>
      <c r="K65" s="66">
        <v>88236000</v>
      </c>
      <c r="L65" s="124" t="s">
        <v>1148</v>
      </c>
      <c r="M65" s="117"/>
      <c r="N65" s="124" t="s">
        <v>27</v>
      </c>
      <c r="O65" s="124" t="s">
        <v>1148</v>
      </c>
      <c r="P65" s="79"/>
    </row>
    <row r="66" spans="1:16" s="7" customFormat="1" ht="24.75" customHeight="1" outlineLevel="1" x14ac:dyDescent="0.25">
      <c r="A66" s="144">
        <v>19</v>
      </c>
      <c r="B66" s="122" t="s">
        <v>2679</v>
      </c>
      <c r="C66" s="124" t="s">
        <v>31</v>
      </c>
      <c r="D66" s="63" t="s">
        <v>2715</v>
      </c>
      <c r="E66" s="145">
        <v>35065</v>
      </c>
      <c r="F66" s="145">
        <v>35430</v>
      </c>
      <c r="G66" s="159">
        <f t="shared" si="3"/>
        <v>12.166666666666666</v>
      </c>
      <c r="H66" s="122" t="s">
        <v>2712</v>
      </c>
      <c r="I66" s="63" t="s">
        <v>208</v>
      </c>
      <c r="J66" s="63" t="s">
        <v>210</v>
      </c>
      <c r="K66" s="66">
        <v>69591935</v>
      </c>
      <c r="L66" s="124" t="s">
        <v>1148</v>
      </c>
      <c r="M66" s="117"/>
      <c r="N66" s="124" t="s">
        <v>27</v>
      </c>
      <c r="O66" s="124" t="s">
        <v>1148</v>
      </c>
      <c r="P66" s="79"/>
    </row>
    <row r="67" spans="1:16" s="7" customFormat="1" ht="24.75" customHeight="1" outlineLevel="1" x14ac:dyDescent="0.25">
      <c r="A67" s="144">
        <v>20</v>
      </c>
      <c r="B67" s="122" t="s">
        <v>2679</v>
      </c>
      <c r="C67" s="124" t="s">
        <v>31</v>
      </c>
      <c r="D67" s="63" t="s">
        <v>2716</v>
      </c>
      <c r="E67" s="145">
        <v>34737</v>
      </c>
      <c r="F67" s="145">
        <v>35064</v>
      </c>
      <c r="G67" s="159">
        <f t="shared" si="3"/>
        <v>10.9</v>
      </c>
      <c r="H67" s="122" t="s">
        <v>2712</v>
      </c>
      <c r="I67" s="63" t="s">
        <v>208</v>
      </c>
      <c r="J67" s="63" t="s">
        <v>210</v>
      </c>
      <c r="K67" s="66">
        <v>62176216</v>
      </c>
      <c r="L67" s="124" t="s">
        <v>1148</v>
      </c>
      <c r="M67" s="117"/>
      <c r="N67" s="124" t="s">
        <v>27</v>
      </c>
      <c r="O67" s="124" t="s">
        <v>1148</v>
      </c>
      <c r="P67" s="79"/>
    </row>
    <row r="68" spans="1:16" s="7" customFormat="1" ht="24.75" customHeight="1" outlineLevel="1" x14ac:dyDescent="0.25">
      <c r="A68" s="144">
        <v>21</v>
      </c>
      <c r="B68" s="122" t="s">
        <v>2679</v>
      </c>
      <c r="C68" s="124" t="s">
        <v>31</v>
      </c>
      <c r="D68" s="63" t="s">
        <v>2717</v>
      </c>
      <c r="E68" s="145">
        <v>34359</v>
      </c>
      <c r="F68" s="145">
        <v>34699</v>
      </c>
      <c r="G68" s="159">
        <f t="shared" si="3"/>
        <v>11.333333333333334</v>
      </c>
      <c r="H68" s="64" t="s">
        <v>2718</v>
      </c>
      <c r="I68" s="63" t="s">
        <v>208</v>
      </c>
      <c r="J68" s="63" t="s">
        <v>210</v>
      </c>
      <c r="K68" s="66">
        <v>141736900</v>
      </c>
      <c r="L68" s="124" t="s">
        <v>1148</v>
      </c>
      <c r="M68" s="117"/>
      <c r="N68" s="124" t="s">
        <v>27</v>
      </c>
      <c r="O68" s="124" t="s">
        <v>1148</v>
      </c>
      <c r="P68" s="79"/>
    </row>
    <row r="69" spans="1:16" s="7" customFormat="1" ht="24.75" customHeight="1" outlineLevel="1" x14ac:dyDescent="0.25">
      <c r="A69" s="144">
        <v>22</v>
      </c>
      <c r="B69" s="122" t="s">
        <v>2679</v>
      </c>
      <c r="C69" s="124" t="s">
        <v>31</v>
      </c>
      <c r="D69" s="63" t="s">
        <v>2719</v>
      </c>
      <c r="E69" s="145">
        <v>33995</v>
      </c>
      <c r="F69" s="145">
        <v>34334</v>
      </c>
      <c r="G69" s="159">
        <f t="shared" si="3"/>
        <v>11.3</v>
      </c>
      <c r="H69" s="122" t="s">
        <v>2720</v>
      </c>
      <c r="I69" s="121" t="s">
        <v>208</v>
      </c>
      <c r="J69" s="121" t="s">
        <v>210</v>
      </c>
      <c r="K69" s="66">
        <v>52463616</v>
      </c>
      <c r="L69" s="124" t="s">
        <v>1148</v>
      </c>
      <c r="M69" s="117"/>
      <c r="N69" s="124" t="s">
        <v>27</v>
      </c>
      <c r="O69" s="124" t="s">
        <v>1148</v>
      </c>
      <c r="P69" s="79"/>
    </row>
    <row r="70" spans="1:16" s="7" customFormat="1" ht="24.75" customHeight="1" outlineLevel="1" x14ac:dyDescent="0.25">
      <c r="A70" s="144">
        <v>23</v>
      </c>
      <c r="B70" s="122" t="s">
        <v>2679</v>
      </c>
      <c r="C70" s="124" t="s">
        <v>31</v>
      </c>
      <c r="D70" s="63" t="s">
        <v>2721</v>
      </c>
      <c r="E70" s="145">
        <v>33239</v>
      </c>
      <c r="F70" s="145">
        <v>33419</v>
      </c>
      <c r="G70" s="159">
        <f t="shared" si="3"/>
        <v>6</v>
      </c>
      <c r="H70" s="64" t="s">
        <v>2722</v>
      </c>
      <c r="I70" s="121" t="s">
        <v>208</v>
      </c>
      <c r="J70" s="121" t="s">
        <v>210</v>
      </c>
      <c r="K70" s="66">
        <v>11137584</v>
      </c>
      <c r="L70" s="124" t="s">
        <v>1148</v>
      </c>
      <c r="M70" s="117"/>
      <c r="N70" s="124" t="s">
        <v>27</v>
      </c>
      <c r="O70" s="124" t="s">
        <v>1148</v>
      </c>
      <c r="P70" s="79"/>
    </row>
    <row r="71" spans="1:16" s="7" customFormat="1" ht="24.75" customHeight="1" outlineLevel="1" x14ac:dyDescent="0.25">
      <c r="A71" s="144">
        <v>24</v>
      </c>
      <c r="B71" s="122" t="s">
        <v>2679</v>
      </c>
      <c r="C71" s="124" t="s">
        <v>31</v>
      </c>
      <c r="D71" s="63" t="s">
        <v>2723</v>
      </c>
      <c r="E71" s="145">
        <v>33420</v>
      </c>
      <c r="F71" s="145">
        <v>33511</v>
      </c>
      <c r="G71" s="159">
        <f t="shared" si="3"/>
        <v>3.0333333333333332</v>
      </c>
      <c r="H71" s="122" t="s">
        <v>2722</v>
      </c>
      <c r="I71" s="121" t="s">
        <v>208</v>
      </c>
      <c r="J71" s="121" t="s">
        <v>210</v>
      </c>
      <c r="K71" s="66">
        <v>5352635</v>
      </c>
      <c r="L71" s="124" t="s">
        <v>1148</v>
      </c>
      <c r="M71" s="117"/>
      <c r="N71" s="124" t="s">
        <v>27</v>
      </c>
      <c r="O71" s="124" t="s">
        <v>1148</v>
      </c>
      <c r="P71" s="79"/>
    </row>
    <row r="72" spans="1:16" s="7" customFormat="1" ht="24.75" customHeight="1" outlineLevel="1" x14ac:dyDescent="0.25">
      <c r="A72" s="144">
        <v>25</v>
      </c>
      <c r="B72" s="122" t="s">
        <v>2679</v>
      </c>
      <c r="C72" s="124" t="s">
        <v>31</v>
      </c>
      <c r="D72" s="63" t="s">
        <v>2724</v>
      </c>
      <c r="E72" s="145">
        <v>32874</v>
      </c>
      <c r="F72" s="145">
        <v>33237</v>
      </c>
      <c r="G72" s="159">
        <f t="shared" si="3"/>
        <v>12.1</v>
      </c>
      <c r="H72" s="122" t="s">
        <v>2725</v>
      </c>
      <c r="I72" s="121" t="s">
        <v>208</v>
      </c>
      <c r="J72" s="121" t="s">
        <v>210</v>
      </c>
      <c r="K72" s="66">
        <v>31136499</v>
      </c>
      <c r="L72" s="124" t="s">
        <v>1148</v>
      </c>
      <c r="M72" s="117"/>
      <c r="N72" s="124" t="s">
        <v>27</v>
      </c>
      <c r="O72" s="124" t="s">
        <v>1148</v>
      </c>
      <c r="P72" s="79"/>
    </row>
    <row r="73" spans="1:16" s="7" customFormat="1" ht="24.75" customHeight="1" outlineLevel="1" x14ac:dyDescent="0.25">
      <c r="A73" s="144">
        <v>26</v>
      </c>
      <c r="B73" s="122" t="s">
        <v>2679</v>
      </c>
      <c r="C73" s="124" t="s">
        <v>31</v>
      </c>
      <c r="D73" s="63" t="s">
        <v>2726</v>
      </c>
      <c r="E73" s="145">
        <v>32143</v>
      </c>
      <c r="F73" s="145">
        <v>32781</v>
      </c>
      <c r="G73" s="159">
        <f t="shared" si="3"/>
        <v>21.266666666666666</v>
      </c>
      <c r="H73" s="122" t="s">
        <v>2725</v>
      </c>
      <c r="I73" s="121" t="s">
        <v>208</v>
      </c>
      <c r="J73" s="121" t="s">
        <v>210</v>
      </c>
      <c r="K73" s="66">
        <v>22834434</v>
      </c>
      <c r="L73" s="124" t="s">
        <v>1148</v>
      </c>
      <c r="M73" s="117"/>
      <c r="N73" s="124" t="s">
        <v>27</v>
      </c>
      <c r="O73" s="124" t="s">
        <v>1148</v>
      </c>
      <c r="P73" s="79"/>
    </row>
    <row r="74" spans="1:16" s="7" customFormat="1" ht="24.75" customHeight="1" outlineLevel="1" x14ac:dyDescent="0.25">
      <c r="A74" s="144">
        <v>27</v>
      </c>
      <c r="B74" s="122" t="s">
        <v>2679</v>
      </c>
      <c r="C74" s="124" t="s">
        <v>31</v>
      </c>
      <c r="D74" s="63" t="s">
        <v>2727</v>
      </c>
      <c r="E74" s="145">
        <v>31778</v>
      </c>
      <c r="F74" s="145">
        <v>32142</v>
      </c>
      <c r="G74" s="159">
        <f t="shared" si="3"/>
        <v>12.133333333333333</v>
      </c>
      <c r="H74" s="64" t="s">
        <v>2728</v>
      </c>
      <c r="I74" s="121" t="s">
        <v>208</v>
      </c>
      <c r="J74" s="121" t="s">
        <v>210</v>
      </c>
      <c r="K74" s="66">
        <v>9794231</v>
      </c>
      <c r="L74" s="124" t="s">
        <v>1148</v>
      </c>
      <c r="M74" s="117"/>
      <c r="N74" s="124" t="s">
        <v>27</v>
      </c>
      <c r="O74" s="124" t="s">
        <v>1148</v>
      </c>
      <c r="P74" s="79"/>
    </row>
    <row r="75" spans="1:16" s="7" customFormat="1" ht="24.75" customHeight="1" outlineLevel="1" x14ac:dyDescent="0.25">
      <c r="A75" s="144">
        <v>28</v>
      </c>
      <c r="B75" s="122" t="s">
        <v>2679</v>
      </c>
      <c r="C75" s="124" t="s">
        <v>31</v>
      </c>
      <c r="D75" s="63" t="s">
        <v>2729</v>
      </c>
      <c r="E75" s="145">
        <v>31413</v>
      </c>
      <c r="F75" s="145">
        <v>31593</v>
      </c>
      <c r="G75" s="159">
        <f t="shared" si="3"/>
        <v>6</v>
      </c>
      <c r="H75" s="122" t="s">
        <v>2728</v>
      </c>
      <c r="I75" s="121" t="s">
        <v>208</v>
      </c>
      <c r="J75" s="121" t="s">
        <v>210</v>
      </c>
      <c r="K75" s="66">
        <v>4034906</v>
      </c>
      <c r="L75" s="124" t="s">
        <v>1148</v>
      </c>
      <c r="M75" s="117"/>
      <c r="N75" s="124" t="s">
        <v>27</v>
      </c>
      <c r="O75" s="124" t="s">
        <v>1148</v>
      </c>
      <c r="P75" s="79"/>
    </row>
    <row r="76" spans="1:16" s="7" customFormat="1" ht="24.75" customHeight="1" outlineLevel="1" x14ac:dyDescent="0.25">
      <c r="A76" s="144">
        <v>29</v>
      </c>
      <c r="B76" s="122" t="s">
        <v>2679</v>
      </c>
      <c r="C76" s="124" t="s">
        <v>31</v>
      </c>
      <c r="D76" s="63" t="s">
        <v>2730</v>
      </c>
      <c r="E76" s="145">
        <v>31594</v>
      </c>
      <c r="F76" s="145">
        <v>31777</v>
      </c>
      <c r="G76" s="159">
        <f t="shared" si="3"/>
        <v>6.1</v>
      </c>
      <c r="H76" s="122" t="s">
        <v>2728</v>
      </c>
      <c r="I76" s="63" t="s">
        <v>208</v>
      </c>
      <c r="J76" s="63" t="s">
        <v>210</v>
      </c>
      <c r="K76" s="66">
        <v>4041500</v>
      </c>
      <c r="L76" s="124" t="s">
        <v>1148</v>
      </c>
      <c r="M76" s="117"/>
      <c r="N76" s="124" t="s">
        <v>27</v>
      </c>
      <c r="O76" s="124" t="s">
        <v>1148</v>
      </c>
      <c r="P76" s="79"/>
    </row>
    <row r="77" spans="1:16" s="7" customFormat="1" ht="24.75" customHeight="1" outlineLevel="1" x14ac:dyDescent="0.25">
      <c r="A77" s="144">
        <v>30</v>
      </c>
      <c r="B77" s="122" t="s">
        <v>2679</v>
      </c>
      <c r="C77" s="124" t="s">
        <v>31</v>
      </c>
      <c r="D77" s="63" t="s">
        <v>2731</v>
      </c>
      <c r="E77" s="145">
        <v>31229</v>
      </c>
      <c r="F77" s="145">
        <v>31412</v>
      </c>
      <c r="G77" s="159">
        <f t="shared" si="3"/>
        <v>6.1</v>
      </c>
      <c r="H77" s="64" t="s">
        <v>2732</v>
      </c>
      <c r="I77" s="63" t="s">
        <v>208</v>
      </c>
      <c r="J77" s="63" t="s">
        <v>210</v>
      </c>
      <c r="K77" s="66">
        <v>3368860</v>
      </c>
      <c r="L77" s="124" t="s">
        <v>1148</v>
      </c>
      <c r="M77" s="117"/>
      <c r="N77" s="124" t="s">
        <v>27</v>
      </c>
      <c r="O77" s="124" t="s">
        <v>1148</v>
      </c>
      <c r="P77" s="79"/>
    </row>
    <row r="78" spans="1:16" s="7" customFormat="1" ht="24.75" customHeight="1" outlineLevel="1" x14ac:dyDescent="0.25">
      <c r="A78" s="144">
        <v>31</v>
      </c>
      <c r="B78" s="122" t="s">
        <v>2679</v>
      </c>
      <c r="C78" s="124" t="s">
        <v>31</v>
      </c>
      <c r="D78" s="63" t="s">
        <v>2733</v>
      </c>
      <c r="E78" s="145">
        <v>30864</v>
      </c>
      <c r="F78" s="145">
        <v>31228</v>
      </c>
      <c r="G78" s="159">
        <f t="shared" si="3"/>
        <v>12.133333333333333</v>
      </c>
      <c r="H78" s="64" t="s">
        <v>2734</v>
      </c>
      <c r="I78" s="121" t="s">
        <v>208</v>
      </c>
      <c r="J78" s="121" t="s">
        <v>210</v>
      </c>
      <c r="K78" s="66">
        <v>6105529</v>
      </c>
      <c r="L78" s="124" t="s">
        <v>1148</v>
      </c>
      <c r="M78" s="117"/>
      <c r="N78" s="124" t="s">
        <v>27</v>
      </c>
      <c r="O78" s="124" t="s">
        <v>1148</v>
      </c>
      <c r="P78" s="79"/>
    </row>
    <row r="79" spans="1:16" s="7" customFormat="1" ht="24.75" customHeight="1" outlineLevel="1" x14ac:dyDescent="0.25">
      <c r="A79" s="144">
        <v>32</v>
      </c>
      <c r="B79" s="122" t="s">
        <v>2679</v>
      </c>
      <c r="C79" s="124" t="s">
        <v>31</v>
      </c>
      <c r="D79" s="63" t="s">
        <v>2735</v>
      </c>
      <c r="E79" s="145">
        <v>30476</v>
      </c>
      <c r="F79" s="145">
        <v>30863</v>
      </c>
      <c r="G79" s="159">
        <f t="shared" si="3"/>
        <v>12.9</v>
      </c>
      <c r="H79" s="122" t="s">
        <v>2734</v>
      </c>
      <c r="I79" s="121" t="s">
        <v>208</v>
      </c>
      <c r="J79" s="121" t="s">
        <v>210</v>
      </c>
      <c r="K79" s="66">
        <v>5475411</v>
      </c>
      <c r="L79" s="124" t="s">
        <v>1148</v>
      </c>
      <c r="M79" s="117"/>
      <c r="N79" s="124" t="s">
        <v>27</v>
      </c>
      <c r="O79" s="124" t="s">
        <v>1148</v>
      </c>
      <c r="P79" s="79"/>
    </row>
    <row r="80" spans="1:16" s="7" customFormat="1" ht="24.75" customHeight="1" outlineLevel="1" x14ac:dyDescent="0.25">
      <c r="A80" s="144">
        <v>33</v>
      </c>
      <c r="B80" s="122" t="s">
        <v>2679</v>
      </c>
      <c r="C80" s="124" t="s">
        <v>31</v>
      </c>
      <c r="D80" s="63" t="s">
        <v>2736</v>
      </c>
      <c r="E80" s="145">
        <v>30317</v>
      </c>
      <c r="F80" s="145">
        <v>30475</v>
      </c>
      <c r="G80" s="159">
        <f t="shared" si="3"/>
        <v>5.2666666666666666</v>
      </c>
      <c r="H80" s="122" t="s">
        <v>2734</v>
      </c>
      <c r="I80" s="121" t="s">
        <v>208</v>
      </c>
      <c r="J80" s="121" t="s">
        <v>210</v>
      </c>
      <c r="K80" s="66">
        <v>3900000</v>
      </c>
      <c r="L80" s="124" t="s">
        <v>1148</v>
      </c>
      <c r="M80" s="117"/>
      <c r="N80" s="124" t="s">
        <v>27</v>
      </c>
      <c r="O80" s="124" t="s">
        <v>1148</v>
      </c>
      <c r="P80" s="79"/>
    </row>
    <row r="81" spans="1:16" s="7" customFormat="1" ht="24.75" customHeight="1" outlineLevel="1" x14ac:dyDescent="0.25">
      <c r="A81" s="144">
        <v>34</v>
      </c>
      <c r="B81" s="122" t="s">
        <v>2679</v>
      </c>
      <c r="C81" s="124" t="s">
        <v>31</v>
      </c>
      <c r="D81" s="63" t="s">
        <v>2737</v>
      </c>
      <c r="E81" s="145">
        <v>29819</v>
      </c>
      <c r="F81" s="145">
        <v>29933</v>
      </c>
      <c r="G81" s="159">
        <f t="shared" si="3"/>
        <v>3.8</v>
      </c>
      <c r="H81" s="64" t="s">
        <v>2738</v>
      </c>
      <c r="I81" s="121" t="s">
        <v>208</v>
      </c>
      <c r="J81" s="121" t="s">
        <v>210</v>
      </c>
      <c r="K81" s="66">
        <v>3043000</v>
      </c>
      <c r="L81" s="124" t="s">
        <v>1148</v>
      </c>
      <c r="M81" s="117"/>
      <c r="N81" s="124" t="s">
        <v>27</v>
      </c>
      <c r="O81" s="124" t="s">
        <v>1148</v>
      </c>
      <c r="P81" s="79"/>
    </row>
    <row r="82" spans="1:16" s="7" customFormat="1" ht="24.75" customHeight="1" outlineLevel="1" x14ac:dyDescent="0.25">
      <c r="A82" s="144">
        <v>35</v>
      </c>
      <c r="B82" s="122" t="s">
        <v>2679</v>
      </c>
      <c r="C82" s="124" t="s">
        <v>31</v>
      </c>
      <c r="D82" s="63" t="s">
        <v>2737</v>
      </c>
      <c r="E82" s="145">
        <v>29300</v>
      </c>
      <c r="F82" s="145">
        <v>29397</v>
      </c>
      <c r="G82" s="159">
        <f t="shared" si="3"/>
        <v>3.2333333333333334</v>
      </c>
      <c r="H82" s="122" t="s">
        <v>2738</v>
      </c>
      <c r="I82" s="121" t="s">
        <v>208</v>
      </c>
      <c r="J82" s="121" t="s">
        <v>210</v>
      </c>
      <c r="K82" s="66">
        <v>2923684</v>
      </c>
      <c r="L82" s="124" t="s">
        <v>1148</v>
      </c>
      <c r="M82" s="117"/>
      <c r="N82" s="124" t="s">
        <v>27</v>
      </c>
      <c r="O82" s="124" t="s">
        <v>1148</v>
      </c>
      <c r="P82" s="79"/>
    </row>
    <row r="83" spans="1:16" s="7" customFormat="1" ht="24.75" customHeight="1" outlineLevel="1" x14ac:dyDescent="0.25">
      <c r="A83" s="144">
        <v>36</v>
      </c>
      <c r="B83" s="122" t="s">
        <v>2679</v>
      </c>
      <c r="C83" s="124" t="s">
        <v>31</v>
      </c>
      <c r="D83" s="63" t="s">
        <v>2739</v>
      </c>
      <c r="E83" s="145">
        <v>28856</v>
      </c>
      <c r="F83" s="145">
        <v>29219</v>
      </c>
      <c r="G83" s="159">
        <f t="shared" si="3"/>
        <v>12.1</v>
      </c>
      <c r="H83" s="64" t="s">
        <v>2740</v>
      </c>
      <c r="I83" s="63" t="s">
        <v>208</v>
      </c>
      <c r="J83" s="63" t="s">
        <v>210</v>
      </c>
      <c r="K83" s="66">
        <v>2078519</v>
      </c>
      <c r="L83" s="65" t="s">
        <v>1148</v>
      </c>
      <c r="M83" s="67"/>
      <c r="N83" s="65" t="s">
        <v>27</v>
      </c>
      <c r="O83" s="65" t="s">
        <v>1148</v>
      </c>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2689</v>
      </c>
      <c r="E114" s="145">
        <v>43878</v>
      </c>
      <c r="F114" s="145">
        <v>44196</v>
      </c>
      <c r="G114" s="159">
        <f>IF(AND(E114&lt;&gt;"",F114&lt;&gt;""),((F114-E114)/30),"")</f>
        <v>10.6</v>
      </c>
      <c r="H114" s="122" t="s">
        <v>2690</v>
      </c>
      <c r="I114" s="121" t="s">
        <v>208</v>
      </c>
      <c r="J114" s="121" t="s">
        <v>210</v>
      </c>
      <c r="K114" s="123">
        <v>645688222</v>
      </c>
      <c r="L114" s="100" t="e">
        <f>+IF(AND(K114&gt;0,O114="Ejecución"),(K114/877802)*Tabla28[[#This Row],[% participación]],IF(AND(K114&gt;0,O114&lt;&gt;"Ejecución"),"-",""))</f>
        <v>#VALUE!</v>
      </c>
      <c r="M114" s="124" t="s">
        <v>1148</v>
      </c>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v>
      </c>
      <c r="G179" s="164" t="str">
        <f>IF(F179&gt;0,SUM(E179+F179),"")</f>
        <v/>
      </c>
      <c r="H179" s="5"/>
      <c r="I179" s="192" t="s">
        <v>2671</v>
      </c>
      <c r="J179" s="192"/>
      <c r="K179" s="192"/>
      <c r="L179" s="192"/>
      <c r="M179" s="171">
        <v>0.02</v>
      </c>
      <c r="O179" s="8"/>
      <c r="Q179" s="19"/>
      <c r="R179" s="158">
        <f>IF(M179&gt;0,SUM(L179+M179),"")</f>
        <v>0.02</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37" t="s">
        <v>2628</v>
      </c>
      <c r="L185" s="237"/>
      <c r="M185" s="94">
        <f>+J185*(SUM(K20:K35))</f>
        <v>11442438.4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28768</v>
      </c>
      <c r="D193" s="5"/>
      <c r="E193" s="126">
        <v>1314</v>
      </c>
      <c r="F193" s="5"/>
      <c r="G193" s="5"/>
      <c r="H193" s="147" t="s">
        <v>2691</v>
      </c>
      <c r="J193" s="5"/>
      <c r="K193" s="127">
        <v>28856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2692</v>
      </c>
      <c r="L211" s="21"/>
      <c r="M211" s="21"/>
      <c r="N211" s="21"/>
      <c r="O211" s="8"/>
    </row>
    <row r="212" spans="1:15" x14ac:dyDescent="0.25">
      <c r="A212" s="9"/>
      <c r="B212" s="27" t="s">
        <v>2619</v>
      </c>
      <c r="C212" s="147" t="s">
        <v>2691</v>
      </c>
      <c r="D212" s="21"/>
      <c r="G212" s="27" t="s">
        <v>2621</v>
      </c>
      <c r="H212" s="148" t="s">
        <v>2693</v>
      </c>
      <c r="J212" s="27" t="s">
        <v>2623</v>
      </c>
      <c r="K212" s="147" t="s">
        <v>2741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4:L90 G48:G90 B84: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Sandra</cp:lastModifiedBy>
  <cp:lastPrinted>2020-12-25T21:08:11Z</cp:lastPrinted>
  <dcterms:created xsi:type="dcterms:W3CDTF">2020-10-14T21:57:42Z</dcterms:created>
  <dcterms:modified xsi:type="dcterms:W3CDTF">2020-12-29T18:33:20Z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