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ulmane\Escritorio\BETTO ICBF\308\"/>
    </mc:Choice>
  </mc:AlternateContent>
  <xr:revisionPtr revIDLastSave="0" documentId="13_ncr:1_{0CBF2CE7-84B3-4E57-8F91-41F8E26CE65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<sst xmlns="http://schemas.openxmlformats.org/spreadsheetml/2006/main" count="3372" uniqueCount="2717">
  <si>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</si>
  <si>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</si>
  <si>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</si>
  <si>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</si>
  <si>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</si>
  <si>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</si>
  <si>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</si>
  <si>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</si>
  <si>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</si>
  <si>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</si>
  <si>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</si>
  <si>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</si>
  <si>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</si>
  <si>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</si>
  <si>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</si>
  <si>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</si>
  <si>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</si>
  <si>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</si>
  <si>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</si>
  <si>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</si>
  <si>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</si>
  <si>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</si>
  <si>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</si>
  <si>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</si>
  <si>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</si>
  <si>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</si>
  <si>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</si>
  <si>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</si>
  <si>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</si>
  <si>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</si>
  <si>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</si>
  <si>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</si>
  <si>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</si>
  <si>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</si>
  <si>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</si>
  <si>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</si>
  <si>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</si>
  <si>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</si>
  <si>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</si>
  <si>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</si>
  <si>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</si>
  <si>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</si>
  <si>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</si>
  <si>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</si>
  <si>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</si>
  <si>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</si>
  <si>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</si>
  <si>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</si>
  <si>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</si>
  <si>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</si>
  <si>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</si>
  <si>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</si>
  <si>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</si>
  <si>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</si>
  <si>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</si>
  <si>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</si>
  <si>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</si>
  <si>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</si>
  <si>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</si>
  <si>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</si>
  <si>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</si>
  <si>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</si>
  <si>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</si>
  <si>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</si>
  <si>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</si>
  <si>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</si>
  <si>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</si>
  <si>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</si>
  <si>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</si>
  <si>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</si>
  <si>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</si>
  <si>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</si>
  <si>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</si>
  <si>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</si>
  <si>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</si>
  <si>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</si>
  <si>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</si>
  <si>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</si>
  <si>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</si>
  <si>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</si>
  <si>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</si>
  <si>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</si>
  <si>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</si>
  <si>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</si>
  <si>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</si>
  <si>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</si>
  <si>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</si>
  <si>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</si>
  <si>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</si>
  <si>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</si>
  <si>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</si>
  <si>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</si>
  <si>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</si>
  <si>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</si>
  <si>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</si>
  <si>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</si>
  <si>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</si>
  <si>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</si>
  <si>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</si>
  <si>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</si>
  <si>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</si>
  <si>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</si>
  <si>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</si>
  <si>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</si>
  <si>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</si>
  <si>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</si>
  <si>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</si>
  <si>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</si>
  <si>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</si>
  <si>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</si>
  <si>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</si>
  <si>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</si>
  <si>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</si>
  <si>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</si>
  <si>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</si>
  <si>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</si>
  <si>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</si>
  <si>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</si>
  <si>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</si>
  <si>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</si>
  <si>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</si>
  <si>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</si>
  <si>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</si>
  <si>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</si>
  <si>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</si>
  <si>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</si>
  <si>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</si>
  <si>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</si>
  <si>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</si>
  <si>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</si>
  <si>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</si>
  <si>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</si>
  <si>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</si>
  <si>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</si>
  <si>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</si>
  <si>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</si>
  <si>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</si>
  <si>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</si>
  <si>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</si>
  <si>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</si>
  <si>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</si>
  <si>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</si>
  <si>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</si>
  <si>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</si>
  <si>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</si>
  <si>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</si>
  <si>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</si>
  <si>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</si>
  <si>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</si>
  <si>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</si>
  <si>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</si>
  <si>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</si>
  <si>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</si>
  <si>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</si>
  <si>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</si>
  <si>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</si>
  <si>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</si>
  <si>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</si>
  <si>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</si>
  <si>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</si>
  <si>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</si>
  <si>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</si>
  <si>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</si>
  <si>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</si>
  <si>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</si>
  <si>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</si>
  <si>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</si>
  <si>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</si>
  <si>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</si>
  <si>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</si>
  <si>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</si>
  <si>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</si>
  <si>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</si>
  <si>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</si>
  <si>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</si>
  <si>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</si>
  <si>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</si>
  <si>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</si>
  <si>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</si>
  <si>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</si>
  <si>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</si>
  <si>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</si>
  <si>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</si>
  <si>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</si>
  <si>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</si>
  <si>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</si>
  <si>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</si>
  <si>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</si>
  <si>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</si>
  <si>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</si>
  <si>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</si>
  <si>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</si>
  <si>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</si>
  <si>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</si>
  <si>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</si>
  <si>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</si>
  <si>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</si>
  <si>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</si>
  <si>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</si>
  <si>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</si>
  <si>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</si>
  <si>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</si>
  <si>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</si>
  <si>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</si>
  <si>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</si>
  <si>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</si>
  <si>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</si>
  <si>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</si>
  <si>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</si>
  <si>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</si>
  <si>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</si>
  <si>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</si>
  <si>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</si>
  <si>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</si>
  <si>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</si>
  <si>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</si>
  <si>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</si>
  <si>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</si>
  <si>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</si>
  <si>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</si>
  <si>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</si>
  <si>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</si>
  <si>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</si>
  <si>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</si>
  <si>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</si>
  <si>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</si>
  <si>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</si>
  <si>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</si>
  <si>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</si>
  <si>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</si>
  <si>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</si>
  <si>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</si>
  <si>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</si>
  <si>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</si>
  <si>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</si>
  <si>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</si>
  <si>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</si>
  <si>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</si>
  <si>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</si>
  <si>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</si>
  <si>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</si>
  <si>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</si>
  <si>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</si>
  <si>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</si>
  <si>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</si>
  <si>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</si>
  <si>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</si>
  <si>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</si>
  <si>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</si>
  <si>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</si>
  <si>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</si>
  <si>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</si>
  <si>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</si>
  <si>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</si>
  <si>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</si>
  <si>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</si>
  <si>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</si>
  <si>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</si>
  <si>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</si>
  <si>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</si>
  <si>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</si>
  <si>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</si>
  <si>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</si>
  <si>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</si>
  <si>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</si>
  <si>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</si>
  <si>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</si>
  <si>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</si>
  <si>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</si>
  <si>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</si>
  <si>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</si>
  <si>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</si>
  <si>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</si>
  <si>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</si>
  <si>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</si>
  <si>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</si>
  <si>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</si>
  <si>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</si>
  <si>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</si>
  <si>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</si>
  <si>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</si>
  <si>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</si>
  <si>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</si>
  <si>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</si>
  <si>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</si>
  <si>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</si>
  <si>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</si>
  <si>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</si>
  <si>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</si>
  <si>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</si>
  <si>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</si>
  <si>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</si>
  <si>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</si>
  <si>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</si>
  <si>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</si>
  <si>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</si>
  <si>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</si>
  <si>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</si>
  <si>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</si>
  <si>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</si>
  <si>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</si>
  <si>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</si>
  <si>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</si>
  <si>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</si>
  <si>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</si>
  <si>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</si>
  <si>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</si>
  <si>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</si>
  <si>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</si>
  <si>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</si>
  <si>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</si>
  <si>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</si>
  <si>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</si>
  <si>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</si>
  <si>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</si>
  <si>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</si>
  <si>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</si>
  <si>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</si>
  <si>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</si>
  <si>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</si>
  <si>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</si>
  <si>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</si>
  <si>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</si>
  <si>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</si>
  <si>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</si>
  <si>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</si>
  <si>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</si>
  <si>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</si>
  <si>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</si>
  <si>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</si>
  <si>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</si>
  <si>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</si>
  <si>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</si>
  <si>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</si>
  <si>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</si>
  <si>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</si>
  <si>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</si>
  <si>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</si>
  <si>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</si>
  <si>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</si>
  <si>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</si>
  <si>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</si>
  <si>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</si>
  <si>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</si>
  <si>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</si>
  <si>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</si>
  <si>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</si>
  <si>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</si>
  <si>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</si>
  <si>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</si>
  <si>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</si>
  <si>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</si>
  <si>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</si>
  <si>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</si>
  <si>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</si>
  <si>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</si>
  <si>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</si>
  <si>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</si>
  <si>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</si>
  <si>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</si>
  <si>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</si>
  <si>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</si>
  <si>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</si>
  <si>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</si>
  <si>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</si>
  <si>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</si>
  <si>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</si>
  <si>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</si>
  <si>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</si>
  <si>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</si>
  <si>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</si>
  <si>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</si>
  <si>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</si>
  <si>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</si>
  <si>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</si>
  <si>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</si>
  <si>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</si>
  <si>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</si>
  <si>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</si>
  <si>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</si>
  <si>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</si>
  <si>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</si>
  <si>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</si>
  <si>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</si>
  <si>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</si>
  <si>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</si>
  <si>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</si>
  <si>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</si>
  <si>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</si>
  <si>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</si>
  <si>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</si>
  <si>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</si>
  <si>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</si>
  <si>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</si>
  <si>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</si>
  <si>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</si>
  <si>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</si>
  <si>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</si>
  <si>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</si>
  <si>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</si>
  <si>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</si>
  <si>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</si>
  <si>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</si>
  <si>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</si>
  <si>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</si>
  <si>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</si>
  <si>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</si>
  <si>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</si>
  <si>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</si>
  <si>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</si>
  <si>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</si>
  <si>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</si>
  <si>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</si>
  <si>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</si>
  <si>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</si>
  <si>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</si>
  <si>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</si>
  <si>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</si>
  <si>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</si>
  <si>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</si>
  <si>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</si>
  <si>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</si>
  <si>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</si>
  <si>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</si>
  <si>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</si>
  <si>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</si>
  <si>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</si>
  <si>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</si>
  <si>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</si>
  <si>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</si>
  <si>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</si>
  <si>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</si>
  <si>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</si>
  <si>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</si>
  <si>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</si>
  <si>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</si>
  <si>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</si>
  <si>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</si>
  <si>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</si>
  <si>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</si>
  <si>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</si>
  <si>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</si>
  <si>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</si>
  <si>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</si>
  <si>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</si>
  <si>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</si>
  <si>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</si>
  <si>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</si>
  <si>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</si>
  <si>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</si>
  <si>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</si>
  <si>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</si>
  <si>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</si>
  <si>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</si>
  <si>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</si>
  <si>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</si>
  <si>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</si>
  <si>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</si>
  <si>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</si>
  <si>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</si>
  <si>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</si>
  <si>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</si>
  <si>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</si>
  <si>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</si>
  <si>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</si>
  <si>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</si>
  <si>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</si>
  <si>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</si>
  <si>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</si>
  <si>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</si>
  <si>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</si>
  <si>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</si>
  <si>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</si>
  <si>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</si>
  <si>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</si>
  <si>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</si>
  <si>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</si>
  <si>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</si>
  <si>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</si>
  <si>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</si>
  <si>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</si>
  <si>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</si>
  <si>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</si>
  <si>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</si>
  <si>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</si>
  <si>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</si>
  <si>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</si>
  <si>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</si>
  <si>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</si>
  <si>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</si>
  <si>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</si>
  <si>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</si>
  <si>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</si>
  <si>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</si>
  <si>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</si>
  <si>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</si>
  <si>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</si>
  <si>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</si>
  <si>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</si>
  <si>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</si>
  <si>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</si>
  <si>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</si>
  <si>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</si>
  <si>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</si>
  <si>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</si>
  <si>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</si>
  <si>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</si>
  <si>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</si>
  <si>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</si>
  <si>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</si>
  <si>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</si>
  <si>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</si>
  <si>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</si>
  <si>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</si>
  <si>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</si>
  <si>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</si>
  <si>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</si>
  <si>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</si>
  <si>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</si>
  <si>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</si>
  <si>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</si>
  <si>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</si>
  <si>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</si>
  <si>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</si>
  <si>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</si>
  <si>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</si>
  <si>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</si>
  <si>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</si>
  <si>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</si>
  <si>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</si>
  <si>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</si>
  <si>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</si>
  <si>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</si>
  <si>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</si>
  <si>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</si>
  <si>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</si>
  <si>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</si>
  <si>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</si>
  <si>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</si>
  <si>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</si>
  <si>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</si>
  <si>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</si>
  <si>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</si>
  <si>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</si>
  <si>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</si>
  <si>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</si>
  <si>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</si>
  <si>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</si>
  <si>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</si>
  <si>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</si>
  <si>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</si>
  <si>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</si>
  <si>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</si>
  <si>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</si>
  <si>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</si>
  <si>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</si>
  <si>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</si>
  <si>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</si>
  <si>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</si>
  <si>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</si>
  <si>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</si>
  <si>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</si>
  <si>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</si>
  <si>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</si>
  <si>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</si>
  <si>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</si>
  <si>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</si>
  <si>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</si>
  <si>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</si>
  <si>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</si>
  <si>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</si>
  <si>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</si>
  <si>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</si>
  <si>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</si>
  <si>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</si>
  <si>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</si>
  <si>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</si>
  <si>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</si>
  <si>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</si>
  <si>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</si>
  <si>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</si>
  <si>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</si>
  <si>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</si>
  <si>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</si>
  <si>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</si>
  <si>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</si>
  <si>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</si>
  <si>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</si>
  <si>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</si>
  <si>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</si>
  <si>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</si>
  <si>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</si>
  <si>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</si>
  <si>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</si>
  <si>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</si>
  <si>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</si>
  <si>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</si>
  <si>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</si>
  <si>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</si>
  <si>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</si>
  <si>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</si>
  <si>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</si>
  <si>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</si>
  <si>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</si>
  <si>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</si>
  <si>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</si>
  <si>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</si>
  <si>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</si>
  <si>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</si>
  <si>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</si>
  <si>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</si>
  <si>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</si>
  <si>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</si>
  <si>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</si>
  <si>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</si>
  <si>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</si>
  <si>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</si>
  <si>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</si>
  <si>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</si>
  <si>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</si>
  <si>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</si>
  <si>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</si>
  <si>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</si>
  <si>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</si>
  <si>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</si>
  <si>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</si>
  <si>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</si>
  <si>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</si>
  <si>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</si>
  <si>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</si>
  <si>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</si>
  <si>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</si>
  <si>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</si>
  <si>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</si>
  <si>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</si>
  <si>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</si>
  <si>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</si>
  <si>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</si>
  <si>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</si>
  <si>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</si>
  <si>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</si>
  <si>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</si>
  <si>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</si>
  <si>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</si>
  <si>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</si>
  <si>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</si>
  <si>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</si>
  <si>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</si>
  <si>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</si>
  <si>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</si>
  <si>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</si>
  <si>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</si>
  <si>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</si>
  <si>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</si>
  <si>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</si>
  <si>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</si>
  <si>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</si>
  <si>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</si>
  <si>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</si>
  <si>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</si>
  <si>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</si>
  <si>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</si>
  <si>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</si>
  <si>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</si>
  <si>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</si>
  <si>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</si>
  <si>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</si>
  <si>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</si>
  <si>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</si>
  <si>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</si>
  <si>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</si>
  <si>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</si>
  <si>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</si>
  <si>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</si>
  <si>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</si>
  <si>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</si>
  <si>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</si>
  <si>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</si>
  <si>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</si>
  <si>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</si>
  <si>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</si>
  <si>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</si>
  <si>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</si>
  <si>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</si>
  <si>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</si>
  <si>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</si>
  <si>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</si>
  <si>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</si>
  <si>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</si>
  <si>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</si>
  <si>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</si>
  <si>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</si>
  <si>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</si>
  <si>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</si>
  <si>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</si>
  <si>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</si>
  <si>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</si>
  <si>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</si>
  <si>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</si>
  <si>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</si>
  <si>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</si>
  <si>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</si>
  <si>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</si>
  <si>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</si>
  <si>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</si>
  <si>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</si>
  <si>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</si>
  <si>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</si>
  <si>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</si>
  <si>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</si>
  <si>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</si>
  <si>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</si>
  <si>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</si>
  <si>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</si>
  <si>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</si>
  <si>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</si>
  <si>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</si>
  <si>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</si>
  <si>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</si>
  <si>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</si>
  <si>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</si>
  <si>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</si>
  <si>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</si>
  <si>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</si>
  <si>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</si>
  <si>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</si>
  <si>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</si>
  <si>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</si>
  <si>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</si>
  <si>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</si>
  <si>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</si>
  <si>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</si>
  <si>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</si>
  <si>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</si>
  <si>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</si>
  <si>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</si>
  <si>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</si>
  <si>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</si>
  <si>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</si>
  <si>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</si>
  <si>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</si>
  <si>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</si>
  <si>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</si>
  <si>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</si>
  <si>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</si>
  <si>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</si>
  <si>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</si>
  <si>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</si>
  <si>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</si>
  <si>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</si>
  <si>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</si>
  <si>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</si>
  <si>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</si>
  <si>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</si>
  <si>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</si>
  <si>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</si>
  <si>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</si>
  <si>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</si>
  <si>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</si>
  <si>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</si>
  <si>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</si>
  <si>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</si>
  <si>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</si>
  <si>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</si>
  <si>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</si>
  <si>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</si>
  <si>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</si>
  <si>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</si>
  <si>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</si>
  <si>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</si>
  <si>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</si>
  <si>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</si>
  <si>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</si>
  <si>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</si>
  <si>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</si>
  <si>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</si>
  <si>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</si>
  <si>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</si>
  <si>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</si>
  <si>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</si>
  <si>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</si>
  <si>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</si>
  <si>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</si>
  <si>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</si>
  <si>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</si>
  <si>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</si>
  <si>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</si>
  <si>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</si>
  <si>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</si>
  <si>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</si>
  <si>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</si>
  <si>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</si>
  <si>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</si>
  <si>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</si>
  <si>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</si>
  <si>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</si>
  <si>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</si>
  <si>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</si>
  <si>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</si>
  <si>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</si>
  <si>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</si>
  <si>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</si>
  <si>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</si>
  <si>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</si>
  <si>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</si>
  <si>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</si>
  <si>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</si>
  <si>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</si>
  <si>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</si>
  <si>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</si>
  <si>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</si>
  <si>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</si>
  <si>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</si>
  <si>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</si>
  <si>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</si>
  <si>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</si>
  <si>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</si>
  <si>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</si>
  <si>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</si>
  <si>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</si>
  <si>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</si>
  <si>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</si>
  <si>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</si>
  <si>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</si>
  <si>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</si>
  <si>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</si>
  <si>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</si>
  <si>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</si>
  <si>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</si>
  <si>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</si>
  <si>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</si>
  <si>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</si>
  <si>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</si>
  <si>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</si>
  <si>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</si>
  <si>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</si>
  <si>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</si>
  <si>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</si>
  <si>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</si>
  <si>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</si>
  <si>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</si>
  <si>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</si>
  <si>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</si>
  <si>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</si>
  <si>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</si>
  <si>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</si>
  <si>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</si>
  <si>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</si>
  <si>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</si>
  <si>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</si>
  <si>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</si>
  <si>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</si>
  <si>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</si>
  <si>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</si>
  <si>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</si>
  <si>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</si>
  <si>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</si>
  <si>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</si>
  <si>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</si>
  <si>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</si>
  <si>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</si>
  <si>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</si>
  <si>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</si>
  <si>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</si>
  <si>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</si>
  <si>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</si>
  <si>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</si>
  <si>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</si>
  <si>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</si>
  <si>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</si>
  <si>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</si>
  <si>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</si>
  <si>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</si>
  <si>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</si>
  <si>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</si>
  <si>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</si>
  <si>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</si>
  <si>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</si>
  <si>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</si>
  <si>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</si>
  <si>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</si>
  <si>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</si>
  <si>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</si>
  <si>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</si>
  <si>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</si>
  <si>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</si>
  <si>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</si>
  <si>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</si>
  <si>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</si>
  <si>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</si>
  <si>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</si>
  <si>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</si>
  <si>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</si>
  <si>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</si>
  <si>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</si>
  <si>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</si>
  <si>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</si>
  <si>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</si>
  <si>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</si>
  <si>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</si>
  <si>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</si>
  <si>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</si>
  <si>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</si>
  <si>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</si>
  <si>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</si>
  <si>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</si>
  <si>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</si>
  <si>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</si>
  <si>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</si>
  <si>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</si>
  <si>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</si>
  <si>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</si>
  <si>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</si>
  <si>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</si>
  <si>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</si>
  <si>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</si>
  <si>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</si>
  <si>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</si>
  <si>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</si>
  <si>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</si>
  <si>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</si>
  <si>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</si>
  <si>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</si>
  <si>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</si>
  <si>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</si>
  <si>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</si>
  <si>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</si>
  <si>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</si>
  <si>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</si>
  <si>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</si>
  <si>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</si>
  <si>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</si>
  <si>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</si>
  <si>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</si>
  <si>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</si>
  <si>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</si>
  <si>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</si>
  <si>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</si>
  <si>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</si>
  <si>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</si>
  <si>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</si>
  <si>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</si>
  <si>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</si>
  <si>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</si>
  <si>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</si>
  <si>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</si>
  <si>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</si>
  <si>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</si>
  <si>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</si>
  <si>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</si>
  <si>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</si>
  <si>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</si>
  <si>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</si>
  <si>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</si>
  <si>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</si>
  <si>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</si>
  <si>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</si>
  <si>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</si>
  <si>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</si>
  <si>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</si>
  <si>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</si>
  <si>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</si>
  <si>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</si>
  <si>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</si>
  <si>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</si>
  <si>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</si>
  <si>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</si>
  <si>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</si>
  <si>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</si>
  <si>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</si>
  <si>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</si>
  <si>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</si>
  <si>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</si>
  <si>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</si>
  <si>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</si>
  <si>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</si>
  <si>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</si>
  <si>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</si>
  <si>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</si>
  <si>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</si>
  <si>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</si>
  <si>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</si>
  <si>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</si>
  <si>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</si>
  <si>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</si>
  <si>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</si>
  <si>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</si>
  <si>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</si>
  <si>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</si>
  <si>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</si>
  <si>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</si>
  <si>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</si>
  <si>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</si>
  <si>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</si>
  <si>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</si>
  <si>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</si>
  <si>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</si>
  <si>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</si>
  <si>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</si>
  <si>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</si>
  <si>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</si>
  <si>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</si>
  <si>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</si>
  <si>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</si>
  <si>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</si>
  <si>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</si>
  <si>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</si>
  <si>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</si>
  <si>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</si>
  <si>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</si>
  <si>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</si>
  <si>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</si>
  <si>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</si>
  <si>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</si>
  <si>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</si>
  <si>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</si>
  <si>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</si>
  <si>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</si>
  <si>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</si>
  <si>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</si>
  <si>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</si>
  <si>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</si>
  <si>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</si>
  <si>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</si>
  <si>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</si>
  <si>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</si>
  <si>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</si>
  <si>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</si>
  <si>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</si>
  <si>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</si>
  <si>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</si>
  <si>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</si>
  <si>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</si>
  <si>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</si>
  <si>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</si>
  <si>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</si>
  <si>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</si>
  <si>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</si>
  <si>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</si>
  <si>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</si>
  <si>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</si>
  <si>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</si>
  <si>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</si>
  <si>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</si>
  <si>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</si>
  <si>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</si>
  <si>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</si>
  <si>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</si>
  <si>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</si>
  <si>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</si>
  <si>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</si>
  <si>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</si>
  <si>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</si>
  <si>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</si>
  <si>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</si>
  <si>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</si>
  <si>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</si>
  <si>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</si>
  <si>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</si>
  <si>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</si>
  <si>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</si>
  <si>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</si>
  <si>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</si>
  <si>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</si>
  <si>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</si>
  <si>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</si>
  <si>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</si>
  <si>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</si>
  <si>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</si>
  <si>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</si>
  <si>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</si>
  <si>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</si>
  <si>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</si>
  <si>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</si>
  <si>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</si>
  <si>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</si>
  <si>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</si>
  <si>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</si>
  <si>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</si>
  <si>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</si>
  <si>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</si>
  <si>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</si>
  <si>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</si>
  <si>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</si>
  <si>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</si>
  <si>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</si>
  <si>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</si>
  <si>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</si>
  <si>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</si>
  <si>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</si>
  <si>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</si>
  <si>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</si>
  <si>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</si>
  <si>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</si>
  <si>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</si>
  <si>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</si>
  <si>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</si>
  <si>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</si>
  <si>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</si>
  <si>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</si>
  <si>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</si>
  <si>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</si>
  <si>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</si>
  <si>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</si>
  <si>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</si>
  <si>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</si>
  <si>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</si>
  <si>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</si>
  <si>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</si>
  <si>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</si>
  <si>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</si>
  <si>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</si>
  <si>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</si>
  <si>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</si>
  <si>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</si>
  <si>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</si>
  <si>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</si>
  <si>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</si>
  <si>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</si>
  <si>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</si>
  <si>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</si>
  <si>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</si>
  <si>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</si>
  <si>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</si>
  <si>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</si>
  <si>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</si>
  <si>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</si>
  <si>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</si>
  <si>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</si>
  <si>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</si>
  <si>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</si>
  <si>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</si>
  <si>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</si>
  <si>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</si>
  <si>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</si>
  <si>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</si>
  <si>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</si>
  <si>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</si>
  <si>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</si>
  <si>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</si>
  <si>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</si>
  <si>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</si>
  <si>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</si>
  <si>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</si>
  <si>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</si>
  <si>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</si>
  <si>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</si>
  <si>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</si>
  <si>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</si>
  <si>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</si>
  <si>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</si>
  <si>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</si>
  <si>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</si>
  <si>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</si>
  <si>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</si>
  <si>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</si>
  <si>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</si>
  <si>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</si>
  <si>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</si>
  <si>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</si>
  <si>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</si>
  <si>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</si>
  <si>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</si>
  <si>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</si>
  <si>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</si>
  <si>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</si>
  <si>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</si>
  <si>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</si>
  <si>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</si>
  <si>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</si>
  <si>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</si>
  <si>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</si>
  <si>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</si>
  <si>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</si>
  <si>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</si>
  <si>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</si>
  <si>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</si>
  <si>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</si>
  <si>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</si>
  <si>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</si>
  <si>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</si>
  <si>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</si>
  <si>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</si>
  <si>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</si>
  <si>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</si>
  <si>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</si>
  <si>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</si>
  <si>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</si>
  <si>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</si>
  <si>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</si>
  <si>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</si>
  <si>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</si>
  <si>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</si>
  <si>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</si>
  <si>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</si>
  <si>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</si>
  <si>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</si>
  <si>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</si>
  <si>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</si>
  <si>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</si>
  <si>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</si>
  <si>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</si>
  <si>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</si>
  <si>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</si>
  <si>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</si>
  <si>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</si>
  <si>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</si>
  <si>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</si>
  <si>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</si>
  <si>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</si>
  <si>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</si>
  <si>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</si>
  <si>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</si>
  <si>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</si>
  <si>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</si>
  <si>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</si>
  <si>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</si>
  <si>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</si>
  <si>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</si>
  <si>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</si>
  <si>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</si>
  <si>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</si>
  <si>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</si>
  <si>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</si>
  <si>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</si>
  <si>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</si>
  <si>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</si>
  <si>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</si>
  <si>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</si>
  <si>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</si>
  <si>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</si>
  <si>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</si>
  <si>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</si>
  <si>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</si>
  <si>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</si>
  <si>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</si>
  <si>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</si>
  <si>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</si>
  <si>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</si>
  <si>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</si>
  <si>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</si>
  <si>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</si>
  <si>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</si>
  <si>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</si>
  <si>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</si>
  <si>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</si>
  <si>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</si>
  <si>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</si>
  <si>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</si>
  <si>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</si>
  <si>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</si>
  <si>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</si>
  <si>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</si>
  <si>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</si>
  <si>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</si>
  <si>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</si>
  <si>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</si>
  <si>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</si>
  <si>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</si>
  <si>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</si>
  <si>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</si>
  <si>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</si>
  <si>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</si>
  <si>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</si>
  <si>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</si>
  <si>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</si>
  <si>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</si>
  <si>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</si>
  <si>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</si>
  <si>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</si>
  <si>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</si>
  <si>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</si>
  <si>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</si>
  <si>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</si>
  <si>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</si>
  <si>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</si>
  <si>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</si>
  <si>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</si>
  <si>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</si>
  <si>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</si>
  <si>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</si>
  <si>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</si>
  <si>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</si>
  <si>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</si>
  <si>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</si>
  <si>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</si>
  <si>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</si>
  <si>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</si>
  <si>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</si>
  <si>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</si>
  <si>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</si>
  <si>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</si>
  <si>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</si>
  <si>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</si>
  <si>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</si>
  <si>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</si>
  <si>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</si>
  <si>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</si>
  <si>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</si>
  <si>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</si>
  <si>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</si>
  <si>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</si>
  <si>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</si>
  <si>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</si>
  <si>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</si>
  <si>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</si>
  <si>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</si>
  <si>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</si>
  <si>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</si>
  <si>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</si>
  <si>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</si>
  <si>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</si>
  <si>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</si>
  <si>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</si>
  <si>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</si>
  <si>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</si>
  <si>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</si>
  <si>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</si>
  <si>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</si>
  <si>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</si>
  <si>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</si>
  <si>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</si>
  <si>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</si>
  <si>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</si>
  <si>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</si>
  <si>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</si>
  <si>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</si>
  <si>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</si>
  <si>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</si>
  <si>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</si>
  <si>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</si>
  <si>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</si>
  <si>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</si>
  <si>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</si>
  <si>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</si>
  <si>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</si>
  <si>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</si>
  <si>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</si>
  <si>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</si>
  <si>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</si>
  <si>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</si>
  <si>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</si>
  <si>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</si>
  <si>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</si>
  <si>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</si>
  <si>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</si>
  <si>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</si>
  <si>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</si>
  <si>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</si>
  <si>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</si>
  <si>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</si>
  <si>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</si>
  <si>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</si>
  <si>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</si>
  <si>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</si>
  <si>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</si>
  <si>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</si>
  <si>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</si>
  <si>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</si>
  <si>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</si>
  <si>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</si>
  <si>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</si>
  <si>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</si>
  <si>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</si>
  <si>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</si>
  <si>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</si>
  <si>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</si>
  <si>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</si>
  <si>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</si>
  <si>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</si>
  <si>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</si>
  <si>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</si>
  <si>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</si>
  <si>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</si>
  <si>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</si>
  <si>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</si>
  <si>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</si>
  <si>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</si>
  <si>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</si>
  <si>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</si>
  <si>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</si>
  <si>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</si>
  <si>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</si>
  <si>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</si>
  <si>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</si>
  <si>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</si>
  <si>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</si>
  <si>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</si>
  <si>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</si>
  <si>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</si>
  <si>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</si>
  <si>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</si>
  <si>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</si>
  <si>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</si>
  <si>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</si>
  <si>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</si>
  <si>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</si>
  <si>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</si>
  <si>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</si>
  <si>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</si>
  <si>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</si>
  <si>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</si>
  <si>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</si>
  <si>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</si>
  <si>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</si>
  <si>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</si>
  <si>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</si>
  <si>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</si>
  <si>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</si>
  <si>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</si>
  <si>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</si>
  <si>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</si>
  <si>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</si>
  <si>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</si>
  <si>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</si>
  <si>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</si>
  <si>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</si>
  <si>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</si>
  <si>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</si>
  <si>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</si>
  <si>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</si>
  <si>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</si>
  <si>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</si>
  <si>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</si>
  <si>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</si>
  <si>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</si>
  <si>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</si>
  <si>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</si>
  <si>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</si>
  <si>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</si>
  <si>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</si>
  <si>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</si>
  <si>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</si>
  <si>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</si>
  <si>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</si>
  <si>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</si>
  <si>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</si>
  <si>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</si>
  <si>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</si>
  <si>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</si>
  <si>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</si>
  <si>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</si>
  <si>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</si>
  <si>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</si>
  <si>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</si>
  <si>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</si>
  <si>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</si>
  <si>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</si>
  <si>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</si>
  <si>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</si>
  <si>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</si>
  <si>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</si>
  <si>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</si>
  <si>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</si>
  <si>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</si>
  <si>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</si>
  <si>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</si>
  <si>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</si>
  <si>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</si>
  <si>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</si>
  <si>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</si>
  <si>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</si>
  <si>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</si>
  <si>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</si>
  <si>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</si>
  <si>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</si>
  <si>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</si>
  <si>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</si>
  <si>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</si>
  <si>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</si>
  <si>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</si>
  <si>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</si>
  <si>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</si>
  <si>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</si>
  <si>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</si>
  <si>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</si>
  <si>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</si>
  <si>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</si>
  <si>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</si>
  <si>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</si>
  <si>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</si>
  <si>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</si>
  <si>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</si>
  <si>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</si>
  <si>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</si>
  <si>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</si>
  <si>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</si>
  <si>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</si>
  <si>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</si>
  <si>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</si>
  <si>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</si>
  <si>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</si>
  <si>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</si>
  <si>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</si>
  <si>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</si>
  <si>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</si>
  <si>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</si>
  <si>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</si>
  <si>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</si>
  <si>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</si>
  <si>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</si>
  <si>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</si>
  <si>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</si>
  <si>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</si>
  <si>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</si>
  <si>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</si>
  <si>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</si>
  <si>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</si>
  <si>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</si>
  <si>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</si>
  <si>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</si>
  <si>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</si>
  <si>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</si>
  <si>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</si>
  <si>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</si>
  <si>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</si>
  <si>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</si>
  <si>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</si>
  <si>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</si>
  <si>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</si>
  <si>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</si>
  <si>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</si>
  <si>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</si>
  <si>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</si>
  <si>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</si>
  <si>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</si>
  <si>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</si>
  <si>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</si>
  <si>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</si>
  <si>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</si>
  <si>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</si>
  <si>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</si>
  <si>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</si>
  <si>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</si>
  <si>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</si>
  <si>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</si>
  <si>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</si>
  <si>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</si>
  <si>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</si>
  <si>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</si>
  <si>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</si>
  <si>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</si>
  <si>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</si>
  <si>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</si>
  <si>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</si>
  <si>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</si>
  <si>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</si>
  <si>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</si>
  <si>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</si>
  <si>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</si>
  <si>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</si>
  <si>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</si>
  <si>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</si>
  <si>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</si>
  <si>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</si>
  <si>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</si>
  <si>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</si>
  <si>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</si>
  <si>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</si>
  <si>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</si>
  <si>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</si>
  <si>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</si>
  <si>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</si>
  <si>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</si>
  <si>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</si>
  <si>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</si>
  <si>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</si>
  <si>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</si>
  <si>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</si>
  <si>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</si>
  <si>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</si>
  <si>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</si>
  <si>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</si>
  <si>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</si>
  <si>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</si>
  <si>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</si>
  <si>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</si>
  <si>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</si>
  <si>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</si>
  <si>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</si>
  <si>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</si>
  <si>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</si>
  <si>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</si>
  <si>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</si>
  <si>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</si>
  <si>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</si>
  <si>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</si>
  <si>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</si>
  <si>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</si>
  <si>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</si>
  <si>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</si>
  <si>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</si>
  <si>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</si>
  <si>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</si>
  <si>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</si>
  <si>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</si>
  <si>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</si>
  <si>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</si>
  <si>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</si>
  <si>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</si>
  <si>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</si>
  <si>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</si>
  <si>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</si>
  <si>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</si>
  <si>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</si>
  <si>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</si>
  <si>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</si>
  <si>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</si>
  <si>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</si>
  <si>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</si>
  <si>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</si>
  <si>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</si>
  <si>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</si>
  <si>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</si>
  <si>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</si>
  <si>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</si>
  <si>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</si>
  <si>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</si>
  <si>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</si>
  <si>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</si>
  <si>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</si>
  <si>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</si>
  <si>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</si>
  <si>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</si>
  <si>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</si>
  <si>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</si>
  <si>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</si>
  <si>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</si>
  <si>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</si>
  <si>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</si>
  <si>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</si>
  <si>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</si>
  <si>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</si>
  <si>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</si>
  <si>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</si>
  <si>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</si>
  <si>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</si>
  <si>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</si>
  <si>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</si>
  <si>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</si>
  <si>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</si>
  <si>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</si>
  <si>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</si>
  <si>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</si>
  <si>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</si>
  <si>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</si>
  <si>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</si>
  <si>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</si>
  <si>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</si>
  <si>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</si>
  <si>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</si>
  <si>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</si>
  <si>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</si>
  <si>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</si>
  <si>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</si>
  <si>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</si>
  <si>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</si>
  <si>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</si>
  <si>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</si>
  <si>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</si>
  <si>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</si>
  <si>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</si>
  <si>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</si>
  <si>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</si>
  <si>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</si>
  <si>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</si>
  <si>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</si>
  <si>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</si>
  <si>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</si>
  <si>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</si>
  <si>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</si>
  <si>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</si>
  <si>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</si>
  <si>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</si>
  <si>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</si>
  <si>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</si>
  <si>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</si>
  <si>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</si>
  <si>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</si>
  <si>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</si>
  <si>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</si>
  <si>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</si>
  <si>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</si>
  <si>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</si>
  <si>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</si>
  <si>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</si>
  <si>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</si>
  <si>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</si>
  <si>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</si>
  <si>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</si>
  <si>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</si>
  <si>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</si>
  <si>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</si>
  <si>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</si>
  <si>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</si>
  <si>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</si>
  <si>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</si>
  <si>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</si>
  <si>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</si>
  <si>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</si>
  <si>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</si>
  <si>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</si>
  <si>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</si>
  <si>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</si>
  <si>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</si>
  <si>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</si>
  <si>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</si>
  <si>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</si>
  <si>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</si>
  <si>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</si>
  <si>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</si>
  <si>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</si>
  <si>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</si>
  <si>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</si>
  <si>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</si>
  <si>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</si>
  <si>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</si>
  <si>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</si>
  <si>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</si>
  <si>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</si>
  <si>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</si>
  <si>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</si>
  <si>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</si>
  <si>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</si>
  <si>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</si>
  <si>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</si>
  <si>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</si>
  <si>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</si>
  <si>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</si>
  <si>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</si>
  <si>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</si>
  <si>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</si>
  <si>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</si>
  <si>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</si>
  <si>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</si>
  <si>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</si>
  <si>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</si>
  <si>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</si>
  <si>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</si>
  <si>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</si>
  <si>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</si>
  <si>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</si>
  <si>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</si>
  <si>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</si>
  <si>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</si>
  <si>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</si>
  <si>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</si>
  <si>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</si>
  <si>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</si>
  <si>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</si>
  <si>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</si>
  <si>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</si>
  <si>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</si>
  <si>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</si>
  <si>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</si>
  <si>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</si>
  <si>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</si>
  <si>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</si>
  <si>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</si>
  <si>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</si>
  <si>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</si>
  <si>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</si>
  <si>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</si>
  <si>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</si>
  <si>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</si>
  <si>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</si>
  <si>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</si>
  <si>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</si>
  <si>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</si>
  <si>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</si>
  <si>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</si>
  <si>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</si>
  <si>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</si>
  <si>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</si>
  <si>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</si>
  <si>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</si>
  <si>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</si>
  <si>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</si>
  <si>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</si>
  <si>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</si>
  <si>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</si>
  <si>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</si>
  <si>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</si>
  <si>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</si>
  <si>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</si>
  <si>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</si>
  <si>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</si>
  <si>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</si>
  <si>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</si>
  <si>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</si>
  <si>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</si>
  <si>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</si>
  <si>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</si>
  <si>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</si>
  <si>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</si>
  <si>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</si>
  <si>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</si>
  <si>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</si>
  <si>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</si>
  <si>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</si>
  <si>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</si>
  <si>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</si>
  <si>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</si>
  <si>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</si>
  <si>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</si>
  <si>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</si>
  <si>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</si>
  <si>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</si>
  <si>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</si>
  <si>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</si>
  <si>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</si>
  <si>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</si>
  <si>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</si>
  <si>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</si>
  <si>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</si>
  <si>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</si>
  <si>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</si>
  <si>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</si>
  <si>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</si>
  <si>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</si>
  <si>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</si>
  <si>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</si>
  <si>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</si>
  <si>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</si>
  <si>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</si>
  <si>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</si>
  <si>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</si>
  <si>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</si>
  <si>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</si>
  <si>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</si>
  <si>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</si>
  <si>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</si>
  <si>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</si>
  <si>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</si>
  <si>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</si>
  <si>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</si>
  <si>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</si>
  <si>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</si>
  <si>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</si>
  <si>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</si>
  <si>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</si>
  <si>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</si>
  <si>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</si>
  <si>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</si>
  <si>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</si>
  <si>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</si>
  <si>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</si>
  <si>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</si>
  <si>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</si>
  <si>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</si>
  <si>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</si>
  <si>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</si>
  <si>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</si>
  <si>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</si>
  <si>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</si>
  <si>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</si>
  <si>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</si>
  <si>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</si>
  <si>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</si>
  <si>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</si>
  <si>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</si>
  <si>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</si>
  <si>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</si>
  <si>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</si>
  <si>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</si>
  <si>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</si>
  <si>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</si>
  <si>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</si>
  <si>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</si>
  <si>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</si>
  <si>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</si>
  <si>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</si>
  <si>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</si>
  <si>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</si>
  <si>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</si>
  <si>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</si>
  <si>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</si>
  <si>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</si>
  <si>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</si>
  <si>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</si>
  <si>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</si>
  <si>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</si>
  <si>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</si>
  <si>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</si>
  <si>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</si>
  <si>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</si>
  <si>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</si>
  <si>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</si>
  <si>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</si>
  <si>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</si>
  <si>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</si>
  <si>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</si>
  <si>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</si>
  <si>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</si>
  <si>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</si>
  <si>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</si>
  <si>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</si>
  <si>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</si>
  <si>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</si>
  <si>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</si>
  <si>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</si>
  <si>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</si>
  <si>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</si>
  <si>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</si>
  <si>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</si>
  <si>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</si>
  <si>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</si>
  <si>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</si>
  <si>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</si>
  <si>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</si>
  <si>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</si>
  <si>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</si>
  <si>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</si>
  <si>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</si>
  <si>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</si>
  <si>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</si>
  <si>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</si>
  <si>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</si>
  <si>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</si>
  <si>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</si>
  <si>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</si>
  <si>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</si>
  <si>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</si>
  <si>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</si>
  <si>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</si>
  <si>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</si>
  <si>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</si>
  <si>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</si>
  <si>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</si>
  <si>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</si>
  <si>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</si>
  <si>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</si>
  <si>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</si>
  <si>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</si>
  <si>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</si>
  <si>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</si>
  <si>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</si>
  <si>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</si>
  <si>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</si>
  <si>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</si>
  <si>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</si>
  <si>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</si>
  <si>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</si>
  <si>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</si>
  <si>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</si>
  <si>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</si>
  <si>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</si>
  <si>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</si>
  <si>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</si>
  <si>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</si>
  <si>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</si>
  <si>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</si>
  <si>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</si>
  <si>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</si>
  <si>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</si>
  <si>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</si>
  <si>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</si>
  <si>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</si>
  <si>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</si>
  <si>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</si>
  <si>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</si>
  <si>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</si>
  <si>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</si>
  <si>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</si>
  <si>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</si>
  <si>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</si>
  <si>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</si>
  <si>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</si>
  <si>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</si>
  <si>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</si>
  <si>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</si>
  <si>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</si>
  <si>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</si>
  <si>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</si>
  <si>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</si>
  <si>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</si>
  <si>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</si>
  <si>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</si>
  <si>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</si>
  <si>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</si>
  <si>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</si>
  <si>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</si>
  <si>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</si>
  <si>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</si>
  <si>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</si>
  <si>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</si>
  <si>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</si>
  <si>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</si>
  <si>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</si>
  <si>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</si>
  <si>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</si>
  <si>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</si>
  <si>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</si>
  <si>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</si>
  <si>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</si>
  <si>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</si>
  <si>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</si>
  <si>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</si>
  <si>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</si>
  <si>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</si>
  <si>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</si>
  <si>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</si>
  <si>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</si>
  <si>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</si>
  <si>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</si>
  <si>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</si>
  <si>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</si>
  <si>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</si>
  <si>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</si>
  <si>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</si>
  <si>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</si>
  <si>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</si>
  <si>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</si>
  <si>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</si>
  <si>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</si>
  <si>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</si>
  <si>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</si>
  <si>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</si>
  <si>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</si>
  <si>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</si>
  <si>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</si>
  <si>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</si>
  <si>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</si>
  <si>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</si>
  <si>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</si>
  <si>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</si>
  <si>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</si>
  <si>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</si>
  <si>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</si>
  <si>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</si>
  <si>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</si>
  <si>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</si>
  <si>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</si>
  <si>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</si>
  <si>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</si>
  <si>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</si>
  <si>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</si>
  <si>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</si>
  <si>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</si>
  <si>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</si>
  <si>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</si>
  <si>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</si>
  <si>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</si>
  <si>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</si>
  <si>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</si>
  <si>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</si>
  <si>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</si>
  <si>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</si>
  <si>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</si>
  <si>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</si>
  <si>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</si>
  <si>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</si>
  <si>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</si>
  <si>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</si>
  <si>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</si>
  <si>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</si>
  <si>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</si>
  <si>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</si>
  <si>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</si>
  <si>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</si>
  <si>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</si>
  <si>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</si>
  <si>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</si>
  <si>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</si>
  <si>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</si>
  <si>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</si>
  <si>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</si>
  <si>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</si>
  <si>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</si>
  <si>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</si>
  <si>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</si>
  <si>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</si>
  <si>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</si>
  <si>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</si>
  <si>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</si>
  <si>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</si>
  <si>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</si>
  <si>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</si>
  <si>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</si>
  <si>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</si>
  <si>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</si>
  <si>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</si>
  <si>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</si>
  <si>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</si>
  <si>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</si>
  <si>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</si>
  <si>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</si>
  <si>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</si>
  <si>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</si>
  <si>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</si>
  <si>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</si>
  <si>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</si>
  <si>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</si>
  <si>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</si>
  <si>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</si>
  <si>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</si>
  <si>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</si>
  <si>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</si>
  <si>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</si>
  <si>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</si>
  <si>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</si>
  <si>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</si>
  <si>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</si>
  <si>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</si>
  <si>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</si>
  <si>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</si>
  <si>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</si>
  <si>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</si>
  <si>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</si>
  <si>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</si>
  <si>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</si>
  <si>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</si>
  <si>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</si>
  <si>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</si>
  <si>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</si>
  <si>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</si>
  <si>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</si>
  <si>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</si>
  <si>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</si>
  <si>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</si>
  <si>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</si>
  <si>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</si>
  <si>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</si>
  <si>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</si>
  <si>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</si>
  <si>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</si>
  <si>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</si>
  <si>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</si>
  <si>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</si>
  <si>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</si>
  <si>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</si>
  <si>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</si>
  <si>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</si>
  <si>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</si>
  <si>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</si>
  <si>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</si>
  <si>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</si>
  <si>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</si>
  <si>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</si>
  <si>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</si>
  <si>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</si>
  <si>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</si>
  <si>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</si>
  <si>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</si>
  <si>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</si>
  <si>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</si>
  <si>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</si>
  <si>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</si>
  <si>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</si>
  <si>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</si>
  <si>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</si>
  <si>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</si>
  <si>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</si>
  <si>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</si>
  <si>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</si>
  <si>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</si>
  <si>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</si>
  <si>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</si>
  <si>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</si>
  <si>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</si>
  <si>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</si>
  <si>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</si>
  <si>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</si>
  <si>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</si>
  <si>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</si>
  <si>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</si>
  <si>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</si>
  <si>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</si>
  <si>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</si>
  <si>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</si>
  <si>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</si>
  <si>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</si>
  <si>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</si>
  <si>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</si>
  <si>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</si>
  <si>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</si>
  <si>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</si>
  <si>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</si>
  <si>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</si>
  <si>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</si>
  <si>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</si>
  <si>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</si>
  <si>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</si>
  <si>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</si>
  <si>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</si>
  <si>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</si>
  <si>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</si>
  <si>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</si>
  <si>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</si>
  <si>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</si>
  <si>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</si>
  <si>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</si>
  <si>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</si>
  <si>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</si>
  <si>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</si>
  <si>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</si>
  <si>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</si>
  <si>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</si>
  <si>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</si>
  <si>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</si>
  <si>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</si>
  <si>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</si>
  <si>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</si>
  <si>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</si>
  <si>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</si>
  <si>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</si>
  <si>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</si>
  <si>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</si>
  <si>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</si>
  <si>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</si>
  <si>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</si>
  <si>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</si>
  <si>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</si>
  <si>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</si>
  <si>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</si>
  <si>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</si>
  <si>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</si>
  <si>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</si>
  <si>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</si>
  <si>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</si>
  <si>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</si>
  <si>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</si>
  <si>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</si>
  <si>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</si>
  <si>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</si>
  <si>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</si>
  <si>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</si>
  <si>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</si>
  <si>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</si>
  <si>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</si>
  <si>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</si>
  <si>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</si>
  <si>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</si>
  <si>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</si>
  <si>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</si>
  <si>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</si>
  <si>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</si>
  <si>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</si>
  <si>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</si>
  <si>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</si>
  <si>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</si>
  <si>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</si>
  <si>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</si>
  <si>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</si>
  <si>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</si>
  <si>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</si>
  <si>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</si>
  <si>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</si>
  <si>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</si>
  <si>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</si>
  <si>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</si>
  <si>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</si>
  <si>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</si>
  <si>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</si>
  <si>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</si>
  <si>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</si>
  <si>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</si>
  <si>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</si>
  <si>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</si>
  <si>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</si>
  <si>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</si>
  <si>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</si>
  <si>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</si>
  <si>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</si>
  <si>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</si>
  <si>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</si>
  <si>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</si>
  <si>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</si>
  <si>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</si>
  <si>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</si>
  <si>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</si>
  <si>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</si>
  <si>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</si>
  <si>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</si>
  <si>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</si>
  <si>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</si>
  <si>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</si>
  <si>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</si>
  <si>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</si>
  <si>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</si>
  <si>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</si>
  <si>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</si>
  <si>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</si>
  <si>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</si>
  <si>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</si>
  <si>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</si>
  <si>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</si>
  <si>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</si>
  <si>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</si>
  <si>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</si>
  <si>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</si>
  <si>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</si>
  <si>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</si>
  <si>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</si>
  <si>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</si>
  <si>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</si>
  <si>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</si>
  <si>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</si>
  <si>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</si>
  <si>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</si>
  <si>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</si>
  <si>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</si>
  <si>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</si>
  <si>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</si>
  <si>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</si>
  <si>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</si>
  <si>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</si>
  <si>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</si>
  <si>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</si>
  <si>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</si>
  <si>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</si>
  <si>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</si>
  <si>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</si>
  <si>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</si>
  <si>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</si>
  <si>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</si>
  <si>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</si>
  <si>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</si>
  <si>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</si>
  <si>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</si>
  <si>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</si>
  <si>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</si>
  <si>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</si>
  <si>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</si>
  <si>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</si>
  <si>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</si>
  <si>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</si>
  <si>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</si>
  <si>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</si>
  <si>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</si>
  <si>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</si>
  <si>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</si>
  <si>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</si>
  <si>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</si>
  <si>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</si>
  <si>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</si>
  <si>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</si>
  <si>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</si>
  <si>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</si>
  <si>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</si>
  <si>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</si>
  <si>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</si>
  <si>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</si>
  <si>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</si>
  <si>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</si>
  <si>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</si>
  <si>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</si>
  <si>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</si>
  <si>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</si>
  <si>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</si>
  <si>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</si>
  <si>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</si>
  <si>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</si>
  <si>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</si>
  <si>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</si>
  <si>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</si>
  <si>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</si>
  <si>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</si>
  <si>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</si>
  <si>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</si>
  <si>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</si>
  <si>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</si>
  <si>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</si>
  <si>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</si>
  <si>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</si>
  <si>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</si>
  <si>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</si>
  <si>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</si>
  <si>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</si>
  <si>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</si>
  <si>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</si>
  <si>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</si>
  <si>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</si>
  <si>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</si>
  <si>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</si>
  <si>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</si>
  <si>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</si>
  <si>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</si>
  <si>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</si>
  <si>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</si>
  <si>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</si>
  <si>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</si>
  <si>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</si>
  <si>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</si>
  <si>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</si>
  <si>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</si>
  <si>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</si>
  <si>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</si>
  <si>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</si>
  <si>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</si>
  <si>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</si>
  <si>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</si>
  <si>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</si>
  <si>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</si>
  <si>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</si>
  <si>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</si>
  <si>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</si>
  <si>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</si>
  <si>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</si>
  <si>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</si>
  <si>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</si>
  <si>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</si>
  <si>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</si>
  <si>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</si>
  <si>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</si>
  <si>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</si>
  <si>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</si>
  <si>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</si>
  <si>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</si>
  <si>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</si>
  <si>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</si>
  <si>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</si>
  <si>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</si>
  <si>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</si>
  <si>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</si>
  <si>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</si>
  <si>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</si>
  <si>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</si>
  <si>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</si>
  <si>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</si>
  <si>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</si>
  <si>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</si>
  <si>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</si>
  <si>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</si>
  <si>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</si>
  <si>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</si>
  <si>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</si>
  <si>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</si>
  <si>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</si>
  <si>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</si>
  <si>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</si>
  <si>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</si>
  <si>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</si>
  <si>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</si>
  <si>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</si>
  <si>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</si>
  <si>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</si>
  <si>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</si>
  <si>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</si>
  <si>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</si>
  <si>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</si>
  <si>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</si>
  <si>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</si>
  <si>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</si>
  <si>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</si>
  <si>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</si>
  <si>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</si>
  <si>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</si>
  <si>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</si>
  <si>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</si>
  <si>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</si>
  <si>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</si>
  <si>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</si>
  <si>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</si>
  <si>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</si>
  <si>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</si>
  <si>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</si>
  <si>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</si>
  <si>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</si>
  <si>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</si>
  <si>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</si>
  <si>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</si>
  <si>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</si>
  <si>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</si>
  <si>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</si>
  <si>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</si>
  <si>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</si>
  <si>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</si>
  <si>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</si>
  <si>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</si>
  <si>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</si>
  <si>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</si>
  <si>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</si>
  <si>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</si>
  <si>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</si>
  <si>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</si>
  <si>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</si>
  <si>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</si>
  <si>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</si>
  <si>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</si>
  <si>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</si>
  <si>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</si>
  <si>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</si>
  <si>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</si>
  <si>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</si>
  <si>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</si>
  <si>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</si>
  <si>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</si>
  <si>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</si>
  <si>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</si>
  <si>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</si>
  <si>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</si>
  <si>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</si>
  <si>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</si>
  <si>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</si>
  <si>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</si>
  <si>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</si>
  <si>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</si>
  <si>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</si>
  <si>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</si>
  <si>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</si>
  <si>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</si>
  <si>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</si>
  <si>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</si>
  <si>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</si>
  <si>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</si>
  <si>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</si>
  <si>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</si>
  <si>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</si>
  <si>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</si>
  <si>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</si>
  <si>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</si>
  <si>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</si>
  <si>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</si>
  <si>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</si>
  <si>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</si>
  <si>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</si>
  <si>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</si>
  <si>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</si>
  <si>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</si>
  <si>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</si>
  <si>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</si>
  <si>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</si>
  <si>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</si>
  <si>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</si>
  <si>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</si>
  <si>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</si>
  <si>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</si>
  <si>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</si>
  <si>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</si>
  <si>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</si>
  <si>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</si>
  <si>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</si>
  <si>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</si>
  <si>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</si>
  <si>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</si>
  <si>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</si>
  <si>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</si>
  <si>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</si>
  <si>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</si>
  <si>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</si>
  <si>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</si>
  <si>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</si>
  <si>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</si>
  <si>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</si>
  <si>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</si>
  <si>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</si>
  <si>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</si>
  <si>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</si>
  <si>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</si>
  <si>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</si>
  <si>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</si>
  <si>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</si>
  <si>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</si>
  <si>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</si>
  <si>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</si>
  <si>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</si>
  <si>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</si>
  <si>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</si>
  <si>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</si>
  <si>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</si>
  <si>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</si>
  <si>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</si>
  <si>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</si>
  <si>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</si>
  <si>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</si>
  <si>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</si>
  <si>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</si>
  <si>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</si>
  <si>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</si>
  <si>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</si>
  <si>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</si>
  <si>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</si>
  <si>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</si>
  <si>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</si>
  <si>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</si>
  <si>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</si>
  <si>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</si>
  <si>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</si>
  <si>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</si>
  <si>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</si>
  <si>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</si>
  <si>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</si>
  <si>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</si>
  <si>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</si>
  <si>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</si>
  <si>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</si>
  <si>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</si>
  <si>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</si>
  <si>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</si>
  <si>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</si>
  <si>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</si>
  <si>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</si>
  <si>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</si>
  <si>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</si>
  <si>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</si>
  <si>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</si>
  <si>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</si>
  <si>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</si>
  <si>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</si>
  <si>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</si>
  <si>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</si>
  <si>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</si>
  <si>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</si>
  <si>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</si>
  <si>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</si>
  <si>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</si>
  <si>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</si>
  <si>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</si>
  <si>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</si>
  <si>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</si>
  <si>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</si>
  <si>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</si>
  <si>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</si>
  <si>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</si>
  <si>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</si>
  <si>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</si>
  <si>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</si>
  <si>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</si>
  <si>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</si>
  <si>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</si>
  <si>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</si>
  <si>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</si>
  <si>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</si>
  <si>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</si>
  <si>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</si>
  <si>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</si>
  <si>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</si>
  <si>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</si>
  <si>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</si>
  <si>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</si>
  <si>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</si>
  <si>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</si>
  <si>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</si>
  <si>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</si>
  <si>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</si>
  <si>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</si>
  <si>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</si>
  <si>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</si>
  <si>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</si>
  <si>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</si>
  <si>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</si>
  <si>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</si>
  <si>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</si>
  <si>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</si>
  <si>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</si>
  <si>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</si>
  <si>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</si>
  <si>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</si>
  <si>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</si>
  <si>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</si>
  <si>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</si>
  <si>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</si>
  <si>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</si>
  <si>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</si>
  <si>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</si>
  <si>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</si>
  <si>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</si>
  <si>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</si>
  <si>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</si>
  <si>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</si>
  <si>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</si>
  <si>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</si>
  <si>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</si>
  <si>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</si>
  <si>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</si>
  <si>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</si>
  <si>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</si>
  <si>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</si>
  <si>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</si>
  <si>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</si>
  <si>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</si>
  <si>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</si>
  <si>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</si>
  <si>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</si>
  <si>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</si>
  <si>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</si>
  <si>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MUNICIPIO SANTIAGO DE CALI</t>
  </si>
  <si>
    <t>DRH-UD</t>
  </si>
  <si>
    <t>N.A</t>
  </si>
  <si>
    <t xml:space="preserve"> 41220261378A</t>
  </si>
  <si>
    <t>414601027100520 17</t>
  </si>
  <si>
    <t>414601027100320 18</t>
  </si>
  <si>
    <t>PRESTAR ATENCION INTEGRAL A MENORES DE 7 AÑOS EN LA MODALIDAD TRADICIONAL HIJOS DE LOS SERVIDORES PUBLICOS AL SERVICIO DEL MUNICIPIO Y DE LA COMUNIDAD EN LOS ASPECTOS FISICOS, PSIQUICOS Y SOCIAL</t>
  </si>
  <si>
    <t>PRESTAR A LOS HIJOS DE LOS SERVIDORES PUBLICOS LA POSIBILIDAD DE TENER UN DESARROLLO INTEGRAL EN LOS ASPECTOS BIOLOGICOS, COGNITIVO, PSICOMOTRIZ, SOCIOAFECTIVOS, ARTISTICO, ES´PIRITUAL Y EN VALORES EN LOS NIVELES BEBES, GATEADORES, CAMINANTES, PARVULOS, PREESCOLAR Y JARDIN A MENORES ENTRE 3 MESES Y 5 AÑOS.</t>
  </si>
  <si>
    <t>BRINDAR ATENCION A NIÑOS Y NIÑAS ENTRE LOS 6 MESES Y HASTA LOS 6 AÑOS</t>
  </si>
  <si>
    <t>BRINDAR ATENCION A NIÑOS Y NIÑAS ENTRE LOS 6 Y 71 MESES DE EDAD EN HOGARES INFANTILES</t>
  </si>
  <si>
    <t>BRINDAR ATENCION INTEGRAL A NIÑOS Y NIÑAS DE 6 A 71 MESES DE EDAD EN EL HOGAR INFANTIL DE LOS NIVELES I Y II DEL SISBEN ESPECIALMENTE PERTENECIENTES A FAMILIAS EN SITUACION DE DESPLAZAMIENTO</t>
  </si>
  <si>
    <t>AUNAR ESFUERZOS CON EL FIN DE BRINDAR BIENESTAR SOCIAL A 300 NIÑOS Y NIÑAS HIJOS E HIJAS DE SERVIDORES PUBLICOS DEL MUNICIPIO SANTIAGO DE CALI Y MADRES SOLTERAS Y DE MADRES CABEZA DE FAMILIA DEL AREA DE INFLUENCIA DEL HOGAR INFANTIL LOS CALEÑITOS EN SU DESARROLLO INTEGRAL EN LOS ASPECTOS BIOLOGICOS, COGNITIVO, PSICOMOTRIZ, SOCIOAFECTIVO, ARTISTICO, ESPIRITUAL Y EN VALORES EN LOS NIVELES CAMINANTES, PARVULOS Y PREESCOLAR</t>
  </si>
  <si>
    <t>BRINDAR ATENCION INTEGRAL A NIÑOS Y NIÑAS ENTRE LOS 6 MESES Y MENORES DE 5 AÑOS Y 11 MESES CON VULNERABILIDAD ECONOMICA Y SOCIAL, DANDO PRIORIDAD A LOS NIÑOS Y NIÑAS PERTENECIENTES A LOS NIVELES I Y II DE SISBEN A QUIENES POR RAZONES DE TRABAJO DE SUS PADRES O ADULTOS RESPONSABLES DE CUIDADO, PERMANECEN SOLOS TEMPORALMENTE Y A LOS HIJOS DE FAMILIAS EN SITUACION DE DESPLAZAMIENTO</t>
  </si>
  <si>
    <t>AUNAR ESFUERZOS CON EL FIN DE BRINDAR BIENESTAR SOCIAL A NIÑOS Y NIÑAS, HIJOS E HIJAS DE LOS SERVIDORES PUBLICOS DEL MUNICIPIO SANTIAGO DE CALI, MADRES SOLTERAS, CABEZAS DE FAMILIA DEL AREA DE AFLUENCIA DEL HOGAR INFANTIL, EN SU DESARROLLO INTEGRAL EN LOS ASPECTOS BIOLOGICOS, COGNITIVOS, PSICOMOTRIZ, SOCIO-AFECTIVO, ARTISTICO, ESPITITUAL Y EN VALORES EN LOS NIVELES DE CAMINANTES, PARVULO Y PREESCOLAR.</t>
  </si>
  <si>
    <t>BRINDAR ATENCION INTEGRAL A NIÑOS Y NIÑAS ENTRE LOS 6 MESES Y MENORES DE 5 AÑOS CON VULNERABILIDAD ECONOMICA Y SOCIAL, PRIORITARIAMENTE A LOS NIÑOS Y NIÑAS QUIENES POR RAZONES DE TRABAJO DE SUS PADRES O ADULTOS RESPONSABLES DE CUIDADO, PERMANECEN SOLOS TEMPORALMENTE Y A LOS HIJOS DE FAMILIAS EN SITUACION DE DESPLAZAMIENTO</t>
  </si>
  <si>
    <t>AUNAR ESFUERZOS Y RECURSOS PARA LA EJECUCION DEL PROYECTO DENOMINADO: ATENCION INTEGRAL EN EDUCACION, NUTRICION, CUIDADOS EN SALUD, BIENESTAR SOCIAL A NIÑOS Y NIÑAS HIJOS Y FAMILIARES DE LOS SERVIDORES PUBLICOS DEL MUNICIPIO SANTIAGO DE CALI Y LA COMUNIDAD COMO MADRES SOLTERAS, CABEZAS DE FAMILIA DELA REA DE INFLUENCIA DE LA INSTITUCION, EN SU DESARROLLO INTEGRAL DE LOS ASPECTOS BIOLOGICO, COGNITIVO, SICOMOTRIZ, SOCIO AFECTIVO, ARTISTICO, ESPIRITUAL Y EN VALORES</t>
  </si>
  <si>
    <t>ATENDER LA PRIMERA INFANCIA EN EL MARCO DE CERO A SIEMPRE DE CONFORMIDAD CON LAS DISPOSICIONES LEGALES, LINEAMIENTOS, PARAMETROS ESTABLECIDOS POR EL ICBF, ASI COMO REGULAR LAS RELACIONES ENTRE LAS PARTES DERIVADAS DE LA ENTREGA DE APORTES DEL ICBF AL CONTRATISTA PARA QUE ASUMA CON SU PERSONAL Y BAJO SU EXCLUSIVA RESPONSABILIDAD DICHA ATENCION</t>
  </si>
  <si>
    <t>AUNAR ESFUERZOS Y RECURSOS PARA LA EJECUCION DE ACTIVIDADES EN EL MARCO DE UNA EDUCACION INICIAL CON ENFOQUE INTEGRAL,EN CONDICIONES DE OPORTUNIDAD, PERTINENCIA Y CALIDAD EN EL MARCO DE LA ESTRATEGIA NACIONAL DE CERO A SIEMPRE Y DEL PLAN DE DESARROLLO MUNICIPAL 2012-2015</t>
  </si>
  <si>
    <t>AUNAR ESFUERZOS Y RECURSOS PARA LA EJECUCION DE ACTIVIDADES EN EL MARCO DE UNA EDUCACION INICIAL CON ENFOQUE INTEGRAL, EN EL MARCO DE LA ESTRATEGIA NACIONAL DE CERO A SIEMPRE Y DEL PLAN DE DESARROLLO MUNICIPAL 2012-2015</t>
  </si>
  <si>
    <t>AUNAR ESFUERZOS TECNICOS, FINANCIEROS, ADMINISTRATIVOS PARA BRINDAR ATENCION A LOS NIÑOS Y NIÑAS MENORES DE 5 AÑOS CON EL FIN DE PROPORCIONAR ADECUADO CRECIMIENTO Y DESARROLLO EMOCIONAL, FISICO, INTELECTUAL Y SOCIAL MEDIANTE EL CONJUNTO DE ACCIONES DE EDUCACION INICIAL CON ENFOQUE INTEGRAL, EN EL MARCO DE LA ESTRATEGIA NACIONAL DE CERO A SIEMPRE Y DEL PLAN DE DESARROLLO MUNICIPAL 2012-2015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</si>
  <si>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EXCLUSIVA RESPONSABILIDAD DICHA ATENCIÓN</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</si>
  <si>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ATENCION INTEGRAL DE CERO A SIEMPRE, ASI COMO REGULAR LAS RELACIONES ENTRE LAS PARTES DERIVADAS DE LA ENTREGA DE APORTES DEL ICBF A LA EAS PARA QUE SE ASUMA CON SU PERSONAL Y BAJO SU EXCLUSIVA RESPONSABILIDAD DICHA ATENCION</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</si>
  <si>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ATENCION INTEGRAL DE CERO A SIEMPRE</t>
  </si>
  <si>
    <t>AUNAR  ESFUERZOS, TECNICOS, FINANCIEROS Y ADMINISTRATIVOS PARA BRINDAR ATENCIÓN INTEGRAL A LOS NIÑOS Y NIÑAS MENORES DE 5  AÑOS,CON   EL   FIN   DE   PROPICIAR   EL  ADECUADO   CRECIMIENTO, DESARRROLLO FISICO, EMOCIONAL, INTELECTUAL Y SOCIAL, MEDIANTE EL CONJUNTO DE ACCIONES PARA PROMOCIÓN DEL DESARROLLO INTEGRAL DE LA PRIMERA INFANCIA A CIENTO NOVENTA (190) NIÑAS Y NIÑOS MENORES DE CINCO (5) AÑOS, EN EL MARCO DE LA ESTRATEGIA NACIONAL "DE CERO A SIEMPRE" Y DEL PLAN DE DESARROLLO MUNICIPAL   2016-2019</t>
  </si>
  <si>
    <t>PRESTAR EL SERVICIO DE ATENCIÓN INTEGRAL A NIÑOS Y NIÑAS MENORES DE 5
AÑOS, O HASTA SU INGRESO AL GRADO DE TRANSICIÓN, CON EL FIN DE PROMOVER EL DESARROLLO
INTEGRAL DE LA PRIMERA INFANCIA, DE CONFORMIDAD CON EL MANUAL OPERATIVO DE LA MODALIDAD</t>
  </si>
  <si>
    <t>BRINDAR ATENCIÓN A CIENTO NOVENTA (190) NIÑOS Y NIÑAS MENORES DE 5 AÑOS, CON EL FIN DE PROPICIAR EL ADECUADO DESARROLLO FÍSICO, EMOCIONAL, COGNITIVO Y SOCIAL, MEDIANTE EL CONJUNTO DE ACCIONES PARA LA PROMOCIÓN DEL DESARROLLO INTEGRAL DE LA PRIMERA INFANCIA</t>
  </si>
  <si>
    <t>PRESTAR EL SERVICIO DE EDUCACION INCIAL EN LA MODALIDAD DE ATENCION INTEGRAL A NIÑOS Y NIÑAS MENORES DE 5 AÑOS O HASTA SU INGRESO AL GRADO TRANSICION DE CONFORMIDAD CON EL MANUAL OPERATIVO DE LA MODALIDAD Y DIRECTRICES ESTABLECIDAS POR EL ICBF EN ARMONIA CON LA POLITICA DE ESTADO PARA EL DESARROLLO INTEGRAL DE LA PRIMERA INFANCIA DE CERO A SIEMPRE EN EL SERVICIO HOGARES INFANTILES</t>
  </si>
  <si>
    <t>Aunar esfuerzos para brindar atención a los niños y niñas menores de 5 años, para la promoción del desarrollo integral de la primera infancia en el marco de la política de Estado para el desarrollo integral de la primera infancia de cero a siempre en el marco de proyecto denominado FORTALECIMIENTO DE LAS ESTRATEGIAS DE ATENCIÓN INTEGRAL A LA PRIMERA INFANCIA EN EL MUNICIPIO SANTIAGO DE CALI. BP 07044851"</t>
  </si>
  <si>
    <t xml:space="preserve">Prestar los servicios de Atención Integral a la Primera Infancia en situación de vulnerabilidad de la ciudad de Santiago de Cali, en observancia a la Política de Estado para el Desarrollo Integral para la Primera Infancia en la Modalidad Institucional, en marco del Convenio Interadministrativo No. No. 76.25.19.0358 del 31 de enero de 2019 celebrado entre el Municipio de Santiago de Cali y el ICBF de conformidad con la Ficha EBI No BP-07044851. </t>
  </si>
  <si>
    <t>PRESTAR EL SERVICIO HOGARES INFANTILES -HI·, DE CONFORMIDAD CON EL MANUAL OPERATIVO DE LA MODALIDAD INSTITUCIONAL Y LAS DIRECTRICES ESTABLECIDAS POR EL ICBF, EN ARMONIA CON LA POLITICA DE ESTADO PARA EL DESARROLLO INTEGRAL DE LA PRIMERA INFANCIA DE CERO A SIEMPRE</t>
  </si>
  <si>
    <t>Prestar servicios de Atención Integral a la Primera Infancia en
condiciones de vulnerabilidad, en el marco de la Política de Estado
para el Desarrollo Integral para la Primera Infancia en la Modalidad
Institucional, y el Convenio Interadministrativo No.76.25.20.413 de
2020 suscrito entre el Municipio de Santiago de Cali y el ICBF.
Acorde al proyecto “Implementación de la Atención Integral a la
Primera Infancia en Cali” BP- 26002430.</t>
  </si>
  <si>
    <t>762620307</t>
  </si>
  <si>
    <t xml:space="preserve">OBJETO: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</si>
  <si>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762620308</t>
  </si>
  <si>
    <t>GLADYS CANDELO CANDELO</t>
  </si>
  <si>
    <t>CLÁUSULA PRIMERA - OBJETO: Aunar esfuerzos técnicos, administrativos y financieros para la atención integral a niñas y niños menores de 5 años, a través de una propuesta propia para la promoción del desarrollo integral de la primera infancia en el marco de la política de estado “de cero a siempre” acorde con el proyecto “Implementación de la atención integral a la primera infancia en Cali”. BP 26002430-vigencia 2020.</t>
  </si>
  <si>
    <t>CARRERA 13B  No. 3-00 OESTE</t>
  </si>
  <si>
    <t>administracion@loscalenitos.com</t>
  </si>
  <si>
    <t>8937654    8937514  3122582028</t>
  </si>
  <si>
    <t>2021-76-76003082020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</si>
</sst>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0" xfId="0" applyFont="1" applyFill="1" applyAlignment="1" applyProtection="1">
      <alignment horizontal="center"/>
      <protection locked="0"/>
    </xf>
    <xf numFmtId="1" fontId="8" fillId="3" borderId="0" xfId="0" applyNumberFormat="1" applyFont="1" applyFill="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92" zoomScale="66" zoomScaleNormal="66"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2716</v>
      </c>
      <c r="D15" s="35"/>
      <c r="E15" s="35"/>
      <c r="F15" s="5"/>
      <c r="G15" s="32" t="s">
        <v>1168</v>
      </c>
      <c r="H15" s="103" t="s">
        <v>1033</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890317980</v>
      </c>
      <c r="C20" s="5"/>
      <c r="D20" s="73"/>
      <c r="E20" s="5"/>
      <c r="F20" s="5"/>
      <c r="G20" s="5"/>
      <c r="H20" s="186"/>
      <c r="I20" s="147" t="s">
        <v>1155</v>
      </c>
      <c r="J20" s="148" t="s">
        <v>1035</v>
      </c>
      <c r="K20" s="149">
        <v>446970250</v>
      </c>
      <c r="L20" s="150">
        <v>43876</v>
      </c>
      <c r="M20" s="150">
        <v>44196</v>
      </c>
      <c r="N20" s="133">
        <f>+(M20-L20)/30</f>
        <v>10.666666666666666</v>
      </c>
      <c r="O20" s="136"/>
      <c r="U20" s="132"/>
      <c r="V20" s="105">
        <f ca="1">NOW()</f>
        <v>44193.550892245374</v>
      </c>
      <c r="W20" s="105">
        <f ca="1">NOW()</f>
        <v>44193.550892245374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LOS CALEÑITOS GLADYS CANDELO</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2677</v>
      </c>
      <c r="C48" s="111" t="s">
        <v>31</v>
      </c>
      <c r="D48" s="175" t="s">
        <v>2678</v>
      </c>
      <c r="E48" s="143">
        <v>35507</v>
      </c>
      <c r="F48" s="143">
        <v>35795</v>
      </c>
      <c r="G48" s="158">
        <f>IF(AND(E48&lt;&gt;"",F48&lt;&gt;""),((F48-E48)/30),"")</f>
        <v>9.6</v>
      </c>
      <c r="H48" s="113" t="s">
        <v>2683</v>
      </c>
      <c r="I48" s="112" t="s">
        <v>1155</v>
      </c>
      <c r="J48" s="112" t="s">
        <v>1035</v>
      </c>
      <c r="K48" s="115">
        <v>220000000</v>
      </c>
      <c r="L48" s="114" t="s">
        <v>1148</v>
      </c>
      <c r="M48" s="116">
        <v>1</v>
      </c>
      <c r="N48" s="114" t="s">
        <v>27</v>
      </c>
      <c r="O48" s="114" t="s">
        <v>1148</v>
      </c>
      <c r="P48" s="78"/>
    </row>
    <row r="49" spans="1:16" s="6" customFormat="1" ht="24.75" customHeight="1" x14ac:dyDescent="0.2">
      <c r="A49" s="141">
        <v>2</v>
      </c>
      <c r="B49" s="110" t="s">
        <v>2677</v>
      </c>
      <c r="C49" s="122" t="s">
        <v>31</v>
      </c>
      <c r="D49" s="175" t="s">
        <v>2679</v>
      </c>
      <c r="E49" s="143">
        <v>37705</v>
      </c>
      <c r="F49" s="143">
        <v>37950</v>
      </c>
      <c r="G49" s="158">
        <f t="shared" ref="G49:G50" si="2">IF(AND(E49&lt;&gt;"",F49&lt;&gt;""),((F49-E49)/30),"")</f>
        <v>8.1666666666666661</v>
      </c>
      <c r="H49" s="113" t="s">
        <v>2684</v>
      </c>
      <c r="I49" s="119" t="s">
        <v>1155</v>
      </c>
      <c r="J49" s="119" t="s">
        <v>1035</v>
      </c>
      <c r="K49" s="121">
        <v>300000000</v>
      </c>
      <c r="L49" s="122" t="s">
        <v>1148</v>
      </c>
      <c r="M49" s="116">
        <v>1</v>
      </c>
      <c r="N49" s="122" t="s">
        <v>27</v>
      </c>
      <c r="O49" s="122" t="s">
        <v>1148</v>
      </c>
      <c r="P49" s="78"/>
    </row>
    <row r="50" spans="1:16" s="6" customFormat="1" ht="24.75" customHeight="1" x14ac:dyDescent="0.2">
      <c r="A50" s="141">
        <v>3</v>
      </c>
      <c r="B50" s="110" t="s">
        <v>2665</v>
      </c>
      <c r="C50" s="122" t="s">
        <v>31</v>
      </c>
      <c r="D50" s="175">
        <v>762604310</v>
      </c>
      <c r="E50" s="143">
        <v>38013</v>
      </c>
      <c r="F50" s="143">
        <v>38352</v>
      </c>
      <c r="G50" s="158">
        <f t="shared" si="2"/>
        <v>11.3</v>
      </c>
      <c r="H50" s="117" t="s">
        <v>2685</v>
      </c>
      <c r="I50" s="119" t="s">
        <v>1155</v>
      </c>
      <c r="J50" s="119" t="s">
        <v>1035</v>
      </c>
      <c r="K50" s="121">
        <v>84984878</v>
      </c>
      <c r="L50" s="122" t="s">
        <v>1148</v>
      </c>
      <c r="M50" s="116">
        <v>1</v>
      </c>
      <c r="N50" s="122" t="s">
        <v>27</v>
      </c>
      <c r="O50" s="122" t="s">
        <v>1148</v>
      </c>
      <c r="P50" s="78"/>
    </row>
    <row r="51" spans="1:16" s="6" customFormat="1" ht="24.75" customHeight="1" outlineLevel="1" x14ac:dyDescent="0.2">
      <c r="A51" s="141">
        <v>4</v>
      </c>
      <c r="B51" s="110" t="s">
        <v>2677</v>
      </c>
      <c r="C51" s="122" t="s">
        <v>31</v>
      </c>
      <c r="D51" s="175" t="s">
        <v>2679</v>
      </c>
      <c r="E51" s="143">
        <v>38120</v>
      </c>
      <c r="F51" s="143">
        <v>38352</v>
      </c>
      <c r="G51" s="158">
        <f t="shared" ref="G51:G107" si="3">IF(AND(E51&lt;&gt;"",F51&lt;&gt;""),((F51-E51)/30),"")</f>
        <v>7.7333333333333334</v>
      </c>
      <c r="H51" s="113" t="s">
        <v>2684</v>
      </c>
      <c r="I51" s="119" t="s">
        <v>1155</v>
      </c>
      <c r="J51" s="119" t="s">
        <v>1035</v>
      </c>
      <c r="K51" s="121">
        <v>360000000</v>
      </c>
      <c r="L51" s="122" t="s">
        <v>1148</v>
      </c>
      <c r="M51" s="116">
        <v>1</v>
      </c>
      <c r="N51" s="122" t="s">
        <v>27</v>
      </c>
      <c r="O51" s="122" t="s">
        <v>1148</v>
      </c>
      <c r="P51" s="78"/>
    </row>
    <row r="52" spans="1:16" s="7" customFormat="1" ht="24.75" customHeight="1" outlineLevel="1" x14ac:dyDescent="0.2">
      <c r="A52" s="142">
        <v>5</v>
      </c>
      <c r="B52" s="110" t="s">
        <v>2665</v>
      </c>
      <c r="C52" s="122" t="s">
        <v>31</v>
      </c>
      <c r="D52" s="175">
        <v>762605262</v>
      </c>
      <c r="E52" s="143">
        <v>38355</v>
      </c>
      <c r="F52" s="143">
        <v>38717</v>
      </c>
      <c r="G52" s="158">
        <f t="shared" si="3"/>
        <v>12.066666666666666</v>
      </c>
      <c r="H52" s="117" t="s">
        <v>2686</v>
      </c>
      <c r="I52" s="119" t="s">
        <v>1155</v>
      </c>
      <c r="J52" s="119" t="s">
        <v>1035</v>
      </c>
      <c r="K52" s="121">
        <v>89279497</v>
      </c>
      <c r="L52" s="122" t="s">
        <v>1148</v>
      </c>
      <c r="M52" s="116">
        <v>1</v>
      </c>
      <c r="N52" s="122" t="s">
        <v>27</v>
      </c>
      <c r="O52" s="122" t="s">
        <v>1148</v>
      </c>
      <c r="P52" s="79"/>
    </row>
    <row r="53" spans="1:16" s="7" customFormat="1" ht="24.75" customHeight="1" outlineLevel="1" x14ac:dyDescent="0.2">
      <c r="A53" s="142">
        <v>6</v>
      </c>
      <c r="B53" s="110" t="s">
        <v>2677</v>
      </c>
      <c r="C53" s="122" t="s">
        <v>31</v>
      </c>
      <c r="D53" s="175" t="s">
        <v>2679</v>
      </c>
      <c r="E53" s="143">
        <v>38485</v>
      </c>
      <c r="F53" s="143">
        <v>38717</v>
      </c>
      <c r="G53" s="158">
        <f t="shared" si="3"/>
        <v>7.7333333333333334</v>
      </c>
      <c r="H53" s="117" t="s">
        <v>2684</v>
      </c>
      <c r="I53" s="119" t="s">
        <v>1155</v>
      </c>
      <c r="J53" s="119" t="s">
        <v>1035</v>
      </c>
      <c r="K53" s="121">
        <v>380000000</v>
      </c>
      <c r="L53" s="122" t="s">
        <v>1148</v>
      </c>
      <c r="M53" s="116">
        <v>1</v>
      </c>
      <c r="N53" s="122" t="s">
        <v>27</v>
      </c>
      <c r="O53" s="122" t="s">
        <v>1148</v>
      </c>
      <c r="P53" s="79"/>
    </row>
    <row r="54" spans="1:16" s="7" customFormat="1" ht="24.75" customHeight="1" outlineLevel="1" x14ac:dyDescent="0.2">
      <c r="A54" s="142">
        <v>7</v>
      </c>
      <c r="B54" s="110" t="s">
        <v>2677</v>
      </c>
      <c r="C54" s="122" t="s">
        <v>31</v>
      </c>
      <c r="D54" s="175" t="s">
        <v>2679</v>
      </c>
      <c r="E54" s="143">
        <v>38744</v>
      </c>
      <c r="F54" s="143">
        <v>39078</v>
      </c>
      <c r="G54" s="158">
        <f t="shared" si="3"/>
        <v>11.133333333333333</v>
      </c>
      <c r="H54" s="113" t="s">
        <v>2684</v>
      </c>
      <c r="I54" s="119" t="s">
        <v>1155</v>
      </c>
      <c r="J54" s="119" t="s">
        <v>1035</v>
      </c>
      <c r="K54" s="121">
        <v>405180000</v>
      </c>
      <c r="L54" s="122" t="s">
        <v>1148</v>
      </c>
      <c r="M54" s="116">
        <v>1</v>
      </c>
      <c r="N54" s="122" t="s">
        <v>27</v>
      </c>
      <c r="O54" s="122" t="s">
        <v>1148</v>
      </c>
      <c r="P54" s="79"/>
    </row>
    <row r="55" spans="1:16" s="7" customFormat="1" ht="24.75" customHeight="1" outlineLevel="1" x14ac:dyDescent="0.2">
      <c r="A55" s="142">
        <v>8</v>
      </c>
      <c r="B55" s="110" t="s">
        <v>2677</v>
      </c>
      <c r="C55" s="122" t="s">
        <v>31</v>
      </c>
      <c r="D55" s="175" t="s">
        <v>2679</v>
      </c>
      <c r="E55" s="143">
        <v>39171</v>
      </c>
      <c r="F55" s="143">
        <v>39416</v>
      </c>
      <c r="G55" s="158">
        <f t="shared" si="3"/>
        <v>8.1666666666666661</v>
      </c>
      <c r="H55" s="113" t="s">
        <v>2684</v>
      </c>
      <c r="I55" s="119" t="s">
        <v>1155</v>
      </c>
      <c r="J55" s="119" t="s">
        <v>1035</v>
      </c>
      <c r="K55" s="121">
        <v>438000000</v>
      </c>
      <c r="L55" s="122" t="s">
        <v>1148</v>
      </c>
      <c r="M55" s="116">
        <v>1</v>
      </c>
      <c r="N55" s="122" t="s">
        <v>27</v>
      </c>
      <c r="O55" s="122" t="s">
        <v>1148</v>
      </c>
      <c r="P55" s="79"/>
    </row>
    <row r="56" spans="1:16" s="7" customFormat="1" ht="24.75" customHeight="1" outlineLevel="1" x14ac:dyDescent="0.2">
      <c r="A56" s="142">
        <v>9</v>
      </c>
      <c r="B56" s="110" t="s">
        <v>2665</v>
      </c>
      <c r="C56" s="122" t="s">
        <v>31</v>
      </c>
      <c r="D56" s="175">
        <v>762607292</v>
      </c>
      <c r="E56" s="143">
        <v>39084</v>
      </c>
      <c r="F56" s="143">
        <v>39233</v>
      </c>
      <c r="G56" s="158">
        <f t="shared" si="3"/>
        <v>4.9666666666666668</v>
      </c>
      <c r="H56" s="113" t="s">
        <v>2687</v>
      </c>
      <c r="I56" s="119" t="s">
        <v>1155</v>
      </c>
      <c r="J56" s="119" t="s">
        <v>1035</v>
      </c>
      <c r="K56" s="121">
        <v>41374805</v>
      </c>
      <c r="L56" s="122" t="s">
        <v>1148</v>
      </c>
      <c r="M56" s="116">
        <v>1</v>
      </c>
      <c r="N56" s="122" t="s">
        <v>27</v>
      </c>
      <c r="O56" s="122" t="s">
        <v>1148</v>
      </c>
      <c r="P56" s="79"/>
    </row>
    <row r="57" spans="1:16" s="7" customFormat="1" ht="24.75" customHeight="1" outlineLevel="1" x14ac:dyDescent="0.2">
      <c r="A57" s="142">
        <v>10</v>
      </c>
      <c r="B57" s="64" t="s">
        <v>2665</v>
      </c>
      <c r="C57" s="122" t="s">
        <v>31</v>
      </c>
      <c r="D57" s="175">
        <v>7626071044</v>
      </c>
      <c r="E57" s="143">
        <v>39234</v>
      </c>
      <c r="F57" s="143">
        <v>39447</v>
      </c>
      <c r="G57" s="158">
        <f t="shared" si="3"/>
        <v>7.1</v>
      </c>
      <c r="H57" s="64" t="s">
        <v>2687</v>
      </c>
      <c r="I57" s="119" t="s">
        <v>1155</v>
      </c>
      <c r="J57" s="119" t="s">
        <v>1035</v>
      </c>
      <c r="K57" s="121">
        <v>57924726</v>
      </c>
      <c r="L57" s="122" t="s">
        <v>1148</v>
      </c>
      <c r="M57" s="116">
        <v>1</v>
      </c>
      <c r="N57" s="122" t="s">
        <v>27</v>
      </c>
      <c r="O57" s="122" t="s">
        <v>1148</v>
      </c>
      <c r="P57" s="79"/>
    </row>
    <row r="58" spans="1:16" s="7" customFormat="1" ht="24.75" customHeight="1" outlineLevel="1" x14ac:dyDescent="0.2">
      <c r="A58" s="142">
        <v>11</v>
      </c>
      <c r="B58" s="64" t="s">
        <v>2677</v>
      </c>
      <c r="C58" s="122" t="s">
        <v>31</v>
      </c>
      <c r="D58" s="175" t="s">
        <v>2679</v>
      </c>
      <c r="E58" s="143">
        <v>39588</v>
      </c>
      <c r="F58" s="143">
        <v>39680</v>
      </c>
      <c r="G58" s="158">
        <f t="shared" si="3"/>
        <v>3.0666666666666669</v>
      </c>
      <c r="H58" s="64" t="s">
        <v>2688</v>
      </c>
      <c r="I58" s="119" t="s">
        <v>1155</v>
      </c>
      <c r="J58" s="119" t="s">
        <v>1035</v>
      </c>
      <c r="K58" s="121">
        <v>350000000</v>
      </c>
      <c r="L58" s="122" t="s">
        <v>1148</v>
      </c>
      <c r="M58" s="116">
        <v>1</v>
      </c>
      <c r="N58" s="122" t="s">
        <v>27</v>
      </c>
      <c r="O58" s="122" t="s">
        <v>1148</v>
      </c>
      <c r="P58" s="79"/>
    </row>
    <row r="59" spans="1:16" s="7" customFormat="1" ht="24.75" customHeight="1" outlineLevel="1" x14ac:dyDescent="0.2">
      <c r="A59" s="142">
        <v>12</v>
      </c>
      <c r="B59" s="64" t="s">
        <v>2665</v>
      </c>
      <c r="C59" s="122" t="s">
        <v>31</v>
      </c>
      <c r="D59" s="175">
        <v>76260853</v>
      </c>
      <c r="E59" s="143">
        <v>39449</v>
      </c>
      <c r="F59" s="143">
        <v>39813</v>
      </c>
      <c r="G59" s="158">
        <f t="shared" si="3"/>
        <v>12.133333333333333</v>
      </c>
      <c r="H59" s="64" t="s">
        <v>2689</v>
      </c>
      <c r="I59" s="119" t="s">
        <v>1155</v>
      </c>
      <c r="J59" s="119" t="s">
        <v>1035</v>
      </c>
      <c r="K59" s="121">
        <v>102775015</v>
      </c>
      <c r="L59" s="122" t="s">
        <v>1148</v>
      </c>
      <c r="M59" s="116">
        <v>1</v>
      </c>
      <c r="N59" s="122" t="s">
        <v>27</v>
      </c>
      <c r="O59" s="122" t="s">
        <v>1148</v>
      </c>
      <c r="P59" s="79"/>
    </row>
    <row r="60" spans="1:16" s="7" customFormat="1" ht="24.75" customHeight="1" outlineLevel="1" x14ac:dyDescent="0.2">
      <c r="A60" s="142">
        <v>13</v>
      </c>
      <c r="B60" s="64" t="s">
        <v>2677</v>
      </c>
      <c r="C60" s="122" t="s">
        <v>31</v>
      </c>
      <c r="D60" s="175" t="s">
        <v>2679</v>
      </c>
      <c r="E60" s="143">
        <v>39874</v>
      </c>
      <c r="F60" s="143">
        <v>40178</v>
      </c>
      <c r="G60" s="158">
        <f t="shared" si="3"/>
        <v>10.133333333333333</v>
      </c>
      <c r="H60" s="64" t="s">
        <v>2688</v>
      </c>
      <c r="I60" s="119" t="s">
        <v>1155</v>
      </c>
      <c r="J60" s="119" t="s">
        <v>1035</v>
      </c>
      <c r="K60" s="121">
        <v>506000000</v>
      </c>
      <c r="L60" s="122" t="s">
        <v>1148</v>
      </c>
      <c r="M60" s="116">
        <v>1</v>
      </c>
      <c r="N60" s="122" t="s">
        <v>27</v>
      </c>
      <c r="O60" s="122" t="s">
        <v>1148</v>
      </c>
      <c r="P60" s="79"/>
    </row>
    <row r="61" spans="1:16" s="7" customFormat="1" ht="24.75" customHeight="1" outlineLevel="1" x14ac:dyDescent="0.2">
      <c r="A61" s="142">
        <v>14</v>
      </c>
      <c r="B61" s="64" t="s">
        <v>2665</v>
      </c>
      <c r="C61" s="122" t="s">
        <v>31</v>
      </c>
      <c r="D61" s="175">
        <v>762609261</v>
      </c>
      <c r="E61" s="143">
        <v>39815</v>
      </c>
      <c r="F61" s="143">
        <v>39903</v>
      </c>
      <c r="G61" s="158">
        <f t="shared" si="3"/>
        <v>2.9333333333333331</v>
      </c>
      <c r="H61" s="64" t="s">
        <v>2689</v>
      </c>
      <c r="I61" s="119" t="s">
        <v>1155</v>
      </c>
      <c r="J61" s="119" t="s">
        <v>1035</v>
      </c>
      <c r="K61" s="121">
        <v>26621608</v>
      </c>
      <c r="L61" s="122" t="s">
        <v>1148</v>
      </c>
      <c r="M61" s="116">
        <v>1</v>
      </c>
      <c r="N61" s="122" t="s">
        <v>27</v>
      </c>
      <c r="O61" s="122" t="s">
        <v>1148</v>
      </c>
      <c r="P61" s="79"/>
    </row>
    <row r="62" spans="1:16" s="7" customFormat="1" ht="24.75" customHeight="1" outlineLevel="1" x14ac:dyDescent="0.2">
      <c r="A62" s="142">
        <v>15</v>
      </c>
      <c r="B62" s="64" t="s">
        <v>2665</v>
      </c>
      <c r="C62" s="122" t="s">
        <v>31</v>
      </c>
      <c r="D62" s="175">
        <v>762609741</v>
      </c>
      <c r="E62" s="143">
        <v>39904</v>
      </c>
      <c r="F62" s="143">
        <v>40178</v>
      </c>
      <c r="G62" s="158">
        <f t="shared" si="3"/>
        <v>9.1333333333333329</v>
      </c>
      <c r="H62" s="64" t="s">
        <v>2689</v>
      </c>
      <c r="I62" s="119" t="s">
        <v>1155</v>
      </c>
      <c r="J62" s="119" t="s">
        <v>1035</v>
      </c>
      <c r="K62" s="121">
        <v>91817463</v>
      </c>
      <c r="L62" s="122" t="s">
        <v>1148</v>
      </c>
      <c r="M62" s="116">
        <v>1</v>
      </c>
      <c r="N62" s="122" t="s">
        <v>27</v>
      </c>
      <c r="O62" s="122" t="s">
        <v>1148</v>
      </c>
      <c r="P62" s="79"/>
    </row>
    <row r="63" spans="1:16" s="7" customFormat="1" ht="24.75" customHeight="1" outlineLevel="1" x14ac:dyDescent="0.2">
      <c r="A63" s="142">
        <v>16</v>
      </c>
      <c r="B63" s="64" t="s">
        <v>2677</v>
      </c>
      <c r="C63" s="122" t="s">
        <v>31</v>
      </c>
      <c r="D63" s="175" t="s">
        <v>2679</v>
      </c>
      <c r="E63" s="143">
        <v>40424</v>
      </c>
      <c r="F63" s="143">
        <v>40543</v>
      </c>
      <c r="G63" s="158">
        <f t="shared" si="3"/>
        <v>3.9666666666666668</v>
      </c>
      <c r="H63" s="64" t="s">
        <v>2690</v>
      </c>
      <c r="I63" s="119" t="s">
        <v>1155</v>
      </c>
      <c r="J63" s="119" t="s">
        <v>1035</v>
      </c>
      <c r="K63" s="121">
        <v>531300000</v>
      </c>
      <c r="L63" s="122" t="s">
        <v>1148</v>
      </c>
      <c r="M63" s="116">
        <v>1</v>
      </c>
      <c r="N63" s="122" t="s">
        <v>27</v>
      </c>
      <c r="O63" s="122" t="s">
        <v>1148</v>
      </c>
      <c r="P63" s="79"/>
    </row>
    <row r="64" spans="1:16" s="7" customFormat="1" ht="24.75" customHeight="1" outlineLevel="1" x14ac:dyDescent="0.2">
      <c r="A64" s="142">
        <v>17</v>
      </c>
      <c r="B64" s="64" t="s">
        <v>2665</v>
      </c>
      <c r="C64" s="122" t="s">
        <v>31</v>
      </c>
      <c r="D64" s="175">
        <v>76261037</v>
      </c>
      <c r="E64" s="143">
        <v>40180</v>
      </c>
      <c r="F64" s="143">
        <v>40543</v>
      </c>
      <c r="G64" s="158">
        <f t="shared" si="3"/>
        <v>12.1</v>
      </c>
      <c r="H64" s="64" t="s">
        <v>2691</v>
      </c>
      <c r="I64" s="119" t="s">
        <v>1155</v>
      </c>
      <c r="J64" s="119" t="s">
        <v>1035</v>
      </c>
      <c r="K64" s="121">
        <v>121992243</v>
      </c>
      <c r="L64" s="122" t="s">
        <v>1148</v>
      </c>
      <c r="M64" s="116">
        <v>1</v>
      </c>
      <c r="N64" s="122" t="s">
        <v>27</v>
      </c>
      <c r="O64" s="122" t="s">
        <v>1148</v>
      </c>
      <c r="P64" s="79"/>
    </row>
    <row r="65" spans="1:16" s="7" customFormat="1" ht="24.75" customHeight="1" outlineLevel="1" x14ac:dyDescent="0.2">
      <c r="A65" s="142">
        <v>18</v>
      </c>
      <c r="B65" s="64" t="s">
        <v>2677</v>
      </c>
      <c r="C65" s="122" t="s">
        <v>31</v>
      </c>
      <c r="D65" s="175" t="s">
        <v>2679</v>
      </c>
      <c r="E65" s="143">
        <v>40661</v>
      </c>
      <c r="F65" s="143">
        <v>40908</v>
      </c>
      <c r="G65" s="158">
        <f t="shared" si="3"/>
        <v>8.2333333333333325</v>
      </c>
      <c r="H65" s="64" t="s">
        <v>2690</v>
      </c>
      <c r="I65" s="119" t="s">
        <v>1155</v>
      </c>
      <c r="J65" s="119" t="s">
        <v>1035</v>
      </c>
      <c r="K65" s="121">
        <v>531300000</v>
      </c>
      <c r="L65" s="122" t="s">
        <v>1148</v>
      </c>
      <c r="M65" s="116">
        <v>1</v>
      </c>
      <c r="N65" s="122" t="s">
        <v>27</v>
      </c>
      <c r="O65" s="122" t="s">
        <v>1148</v>
      </c>
      <c r="P65" s="79"/>
    </row>
    <row r="66" spans="1:16" s="7" customFormat="1" ht="24.75" customHeight="1" outlineLevel="1" x14ac:dyDescent="0.2">
      <c r="A66" s="142">
        <v>19</v>
      </c>
      <c r="B66" s="64" t="s">
        <v>2665</v>
      </c>
      <c r="C66" s="122" t="s">
        <v>31</v>
      </c>
      <c r="D66" s="175">
        <v>762611325</v>
      </c>
      <c r="E66" s="143">
        <v>40546</v>
      </c>
      <c r="F66" s="143">
        <v>40908</v>
      </c>
      <c r="G66" s="158">
        <f t="shared" si="3"/>
        <v>12.066666666666666</v>
      </c>
      <c r="H66" s="64" t="s">
        <v>2691</v>
      </c>
      <c r="I66" s="119" t="s">
        <v>1155</v>
      </c>
      <c r="J66" s="119" t="s">
        <v>1035</v>
      </c>
      <c r="K66" s="121">
        <v>128409239</v>
      </c>
      <c r="L66" s="122" t="s">
        <v>1148</v>
      </c>
      <c r="M66" s="116">
        <v>1</v>
      </c>
      <c r="N66" s="122" t="s">
        <v>27</v>
      </c>
      <c r="O66" s="122" t="s">
        <v>1148</v>
      </c>
      <c r="P66" s="79"/>
    </row>
    <row r="67" spans="1:16" s="7" customFormat="1" ht="24.75" customHeight="1" outlineLevel="1" x14ac:dyDescent="0.2">
      <c r="A67" s="142">
        <v>20</v>
      </c>
      <c r="B67" s="64" t="s">
        <v>2677</v>
      </c>
      <c r="C67" s="122" t="s">
        <v>31</v>
      </c>
      <c r="D67" s="175" t="s">
        <v>2680</v>
      </c>
      <c r="E67" s="143">
        <v>41201</v>
      </c>
      <c r="F67" s="143">
        <v>41274</v>
      </c>
      <c r="G67" s="158">
        <f t="shared" si="3"/>
        <v>2.4333333333333331</v>
      </c>
      <c r="H67" s="64" t="s">
        <v>2692</v>
      </c>
      <c r="I67" s="119" t="s">
        <v>1155</v>
      </c>
      <c r="J67" s="119" t="s">
        <v>1035</v>
      </c>
      <c r="K67" s="121">
        <v>300000000</v>
      </c>
      <c r="L67" s="122" t="s">
        <v>1148</v>
      </c>
      <c r="M67" s="116">
        <v>1</v>
      </c>
      <c r="N67" s="122" t="s">
        <v>27</v>
      </c>
      <c r="O67" s="122" t="s">
        <v>26</v>
      </c>
      <c r="P67" s="79"/>
    </row>
    <row r="68" spans="1:16" s="7" customFormat="1" ht="24.75" customHeight="1" outlineLevel="1" x14ac:dyDescent="0.2">
      <c r="A68" s="142">
        <v>21</v>
      </c>
      <c r="B68" s="64" t="s">
        <v>2665</v>
      </c>
      <c r="C68" s="122" t="s">
        <v>31</v>
      </c>
      <c r="D68" s="175">
        <v>76261220</v>
      </c>
      <c r="E68" s="143">
        <v>40914</v>
      </c>
      <c r="F68" s="143">
        <v>41090</v>
      </c>
      <c r="G68" s="158">
        <f t="shared" si="3"/>
        <v>5.8666666666666663</v>
      </c>
      <c r="H68" s="64" t="s">
        <v>2691</v>
      </c>
      <c r="I68" s="119" t="s">
        <v>1155</v>
      </c>
      <c r="J68" s="119" t="s">
        <v>1035</v>
      </c>
      <c r="K68" s="121">
        <v>119666923</v>
      </c>
      <c r="L68" s="122" t="s">
        <v>1148</v>
      </c>
      <c r="M68" s="116">
        <v>1</v>
      </c>
      <c r="N68" s="122" t="s">
        <v>27</v>
      </c>
      <c r="O68" s="122" t="s">
        <v>1148</v>
      </c>
      <c r="P68" s="79"/>
    </row>
    <row r="69" spans="1:16" s="7" customFormat="1" ht="24.75" customHeight="1" outlineLevel="1" x14ac:dyDescent="0.2">
      <c r="A69" s="142">
        <v>22</v>
      </c>
      <c r="B69" s="64" t="s">
        <v>2665</v>
      </c>
      <c r="C69" s="122" t="s">
        <v>31</v>
      </c>
      <c r="D69" s="175">
        <v>762612635</v>
      </c>
      <c r="E69" s="143">
        <v>41091</v>
      </c>
      <c r="F69" s="143">
        <v>41274</v>
      </c>
      <c r="G69" s="158">
        <f t="shared" si="3"/>
        <v>6.1</v>
      </c>
      <c r="H69" s="64" t="s">
        <v>2691</v>
      </c>
      <c r="I69" s="119" t="s">
        <v>1155</v>
      </c>
      <c r="J69" s="119" t="s">
        <v>1035</v>
      </c>
      <c r="K69" s="121">
        <v>123256931</v>
      </c>
      <c r="L69" s="122" t="s">
        <v>1148</v>
      </c>
      <c r="M69" s="116">
        <v>1</v>
      </c>
      <c r="N69" s="122" t="s">
        <v>27</v>
      </c>
      <c r="O69" s="65" t="s">
        <v>26</v>
      </c>
      <c r="P69" s="79"/>
    </row>
    <row r="70" spans="1:16" s="7" customFormat="1" ht="24.75" customHeight="1" outlineLevel="1" x14ac:dyDescent="0.2">
      <c r="A70" s="142">
        <v>23</v>
      </c>
      <c r="B70" s="64" t="s">
        <v>2665</v>
      </c>
      <c r="C70" s="122" t="s">
        <v>31</v>
      </c>
      <c r="D70" s="175">
        <v>762612966</v>
      </c>
      <c r="E70" s="143">
        <v>41247</v>
      </c>
      <c r="F70" s="143">
        <v>42004</v>
      </c>
      <c r="G70" s="158">
        <f t="shared" si="3"/>
        <v>25.233333333333334</v>
      </c>
      <c r="H70" s="64" t="s">
        <v>2693</v>
      </c>
      <c r="I70" s="119" t="s">
        <v>1155</v>
      </c>
      <c r="J70" s="119" t="s">
        <v>1035</v>
      </c>
      <c r="K70" s="121">
        <v>661581918</v>
      </c>
      <c r="L70" s="122" t="s">
        <v>1148</v>
      </c>
      <c r="M70" s="116">
        <v>1</v>
      </c>
      <c r="N70" s="122" t="s">
        <v>27</v>
      </c>
      <c r="O70" s="122" t="s">
        <v>26</v>
      </c>
      <c r="P70" s="79"/>
    </row>
    <row r="71" spans="1:16" s="7" customFormat="1" ht="24.75" customHeight="1" outlineLevel="1" x14ac:dyDescent="0.2">
      <c r="A71" s="142">
        <v>24</v>
      </c>
      <c r="B71" s="64" t="s">
        <v>2677</v>
      </c>
      <c r="C71" s="122" t="s">
        <v>31</v>
      </c>
      <c r="D71" s="175">
        <v>41102712</v>
      </c>
      <c r="E71" s="143">
        <v>41549</v>
      </c>
      <c r="F71" s="143">
        <v>41639</v>
      </c>
      <c r="G71" s="158">
        <f t="shared" si="3"/>
        <v>3</v>
      </c>
      <c r="H71" s="64" t="s">
        <v>2694</v>
      </c>
      <c r="I71" s="119" t="s">
        <v>1155</v>
      </c>
      <c r="J71" s="119" t="s">
        <v>1035</v>
      </c>
      <c r="K71" s="121">
        <v>250879672</v>
      </c>
      <c r="L71" s="122" t="s">
        <v>1148</v>
      </c>
      <c r="M71" s="116">
        <v>1</v>
      </c>
      <c r="N71" s="122" t="s">
        <v>27</v>
      </c>
      <c r="O71" s="122" t="s">
        <v>26</v>
      </c>
      <c r="P71" s="79"/>
    </row>
    <row r="72" spans="1:16" s="7" customFormat="1" ht="24.75" customHeight="1" outlineLevel="1" x14ac:dyDescent="0.2">
      <c r="A72" s="142">
        <v>25</v>
      </c>
      <c r="B72" s="64" t="s">
        <v>2677</v>
      </c>
      <c r="C72" s="122" t="s">
        <v>31</v>
      </c>
      <c r="D72" s="176">
        <v>41430270072014</v>
      </c>
      <c r="E72" s="143">
        <v>41862</v>
      </c>
      <c r="F72" s="143">
        <v>42004</v>
      </c>
      <c r="G72" s="158">
        <f t="shared" si="3"/>
        <v>4.7333333333333334</v>
      </c>
      <c r="H72" s="64" t="s">
        <v>2695</v>
      </c>
      <c r="I72" s="119" t="s">
        <v>1155</v>
      </c>
      <c r="J72" s="119" t="s">
        <v>1035</v>
      </c>
      <c r="K72" s="121">
        <v>250879672</v>
      </c>
      <c r="L72" s="122" t="s">
        <v>1148</v>
      </c>
      <c r="M72" s="116">
        <v>1</v>
      </c>
      <c r="N72" s="122" t="s">
        <v>27</v>
      </c>
      <c r="O72" s="122" t="s">
        <v>1148</v>
      </c>
      <c r="P72" s="79"/>
    </row>
    <row r="73" spans="1:16" s="7" customFormat="1" ht="24.75" customHeight="1" outlineLevel="1" x14ac:dyDescent="0.2">
      <c r="A73" s="142">
        <v>26</v>
      </c>
      <c r="B73" s="64" t="s">
        <v>2677</v>
      </c>
      <c r="C73" s="122" t="s">
        <v>31</v>
      </c>
      <c r="D73" s="176">
        <v>41430270112015</v>
      </c>
      <c r="E73" s="143">
        <v>42109</v>
      </c>
      <c r="F73" s="143">
        <v>42369</v>
      </c>
      <c r="G73" s="158">
        <f t="shared" si="3"/>
        <v>8.6666666666666661</v>
      </c>
      <c r="H73" s="64" t="s">
        <v>2696</v>
      </c>
      <c r="I73" s="119" t="s">
        <v>1155</v>
      </c>
      <c r="J73" s="119" t="s">
        <v>1035</v>
      </c>
      <c r="K73" s="121">
        <v>540570549</v>
      </c>
      <c r="L73" s="122" t="s">
        <v>1148</v>
      </c>
      <c r="M73" s="116">
        <v>1</v>
      </c>
      <c r="N73" s="122" t="s">
        <v>27</v>
      </c>
      <c r="O73" s="122" t="s">
        <v>1148</v>
      </c>
      <c r="P73" s="79"/>
    </row>
    <row r="74" spans="1:16" s="7" customFormat="1" ht="24.75" customHeight="1" outlineLevel="1" x14ac:dyDescent="0.2">
      <c r="A74" s="142">
        <v>27</v>
      </c>
      <c r="B74" s="64" t="s">
        <v>2665</v>
      </c>
      <c r="C74" s="122" t="s">
        <v>31</v>
      </c>
      <c r="D74" s="176">
        <v>76261518</v>
      </c>
      <c r="E74" s="143">
        <v>42013</v>
      </c>
      <c r="F74" s="143">
        <v>42369</v>
      </c>
      <c r="G74" s="158">
        <f t="shared" si="3"/>
        <v>11.866666666666667</v>
      </c>
      <c r="H74" s="64" t="s">
        <v>2697</v>
      </c>
      <c r="I74" s="119" t="s">
        <v>1155</v>
      </c>
      <c r="J74" s="119" t="s">
        <v>1035</v>
      </c>
      <c r="K74" s="121">
        <v>346479467</v>
      </c>
      <c r="L74" s="122" t="s">
        <v>1148</v>
      </c>
      <c r="M74" s="116">
        <v>1</v>
      </c>
      <c r="N74" s="122" t="s">
        <v>27</v>
      </c>
      <c r="O74" s="122" t="s">
        <v>26</v>
      </c>
      <c r="P74" s="79"/>
    </row>
    <row r="75" spans="1:16" s="7" customFormat="1" ht="24.75" customHeight="1" outlineLevel="1" x14ac:dyDescent="0.2">
      <c r="A75" s="142">
        <v>28</v>
      </c>
      <c r="B75" s="64" t="s">
        <v>2677</v>
      </c>
      <c r="C75" s="122" t="s">
        <v>31</v>
      </c>
      <c r="D75" s="176">
        <v>41430270092016</v>
      </c>
      <c r="E75" s="143">
        <v>42556</v>
      </c>
      <c r="F75" s="143">
        <v>42735</v>
      </c>
      <c r="G75" s="158">
        <f t="shared" si="3"/>
        <v>5.9666666666666668</v>
      </c>
      <c r="H75" s="64" t="s">
        <v>2696</v>
      </c>
      <c r="I75" s="119" t="s">
        <v>1155</v>
      </c>
      <c r="J75" s="119" t="s">
        <v>1035</v>
      </c>
      <c r="K75" s="121">
        <v>565219500</v>
      </c>
      <c r="L75" s="122" t="s">
        <v>1148</v>
      </c>
      <c r="M75" s="116">
        <v>1</v>
      </c>
      <c r="N75" s="122" t="s">
        <v>27</v>
      </c>
      <c r="O75" s="122" t="s">
        <v>1148</v>
      </c>
      <c r="P75" s="79"/>
    </row>
    <row r="76" spans="1:16" s="7" customFormat="1" ht="24.75" customHeight="1" outlineLevel="1" x14ac:dyDescent="0.2">
      <c r="A76" s="142">
        <v>29</v>
      </c>
      <c r="B76" s="64" t="s">
        <v>2665</v>
      </c>
      <c r="C76" s="122" t="s">
        <v>31</v>
      </c>
      <c r="D76" s="176">
        <v>762616339</v>
      </c>
      <c r="E76" s="143">
        <v>42398</v>
      </c>
      <c r="F76" s="143">
        <v>42674</v>
      </c>
      <c r="G76" s="158">
        <f t="shared" si="3"/>
        <v>9.1999999999999993</v>
      </c>
      <c r="H76" s="64" t="s">
        <v>2698</v>
      </c>
      <c r="I76" s="119" t="s">
        <v>1155</v>
      </c>
      <c r="J76" s="119" t="s">
        <v>1035</v>
      </c>
      <c r="K76" s="121">
        <v>256332138</v>
      </c>
      <c r="L76" s="122" t="s">
        <v>1148</v>
      </c>
      <c r="M76" s="116">
        <v>1</v>
      </c>
      <c r="N76" s="122" t="s">
        <v>27</v>
      </c>
      <c r="O76" s="122" t="s">
        <v>1148</v>
      </c>
      <c r="P76" s="79"/>
    </row>
    <row r="77" spans="1:16" s="7" customFormat="1" ht="24.75" customHeight="1" outlineLevel="1" x14ac:dyDescent="0.2">
      <c r="A77" s="142">
        <v>30</v>
      </c>
      <c r="B77" s="64" t="s">
        <v>2665</v>
      </c>
      <c r="C77" s="122" t="s">
        <v>31</v>
      </c>
      <c r="D77" s="175">
        <v>762616328</v>
      </c>
      <c r="E77" s="143">
        <v>42398</v>
      </c>
      <c r="F77" s="143">
        <v>42674</v>
      </c>
      <c r="G77" s="158">
        <f t="shared" si="3"/>
        <v>9.1999999999999993</v>
      </c>
      <c r="H77" s="64" t="s">
        <v>2698</v>
      </c>
      <c r="I77" s="119" t="s">
        <v>1155</v>
      </c>
      <c r="J77" s="119" t="s">
        <v>1035</v>
      </c>
      <c r="K77" s="121">
        <v>830656241</v>
      </c>
      <c r="L77" s="122" t="s">
        <v>1148</v>
      </c>
      <c r="M77" s="116">
        <v>1</v>
      </c>
      <c r="N77" s="122" t="s">
        <v>27</v>
      </c>
      <c r="O77" s="122" t="s">
        <v>1148</v>
      </c>
      <c r="P77" s="79"/>
    </row>
    <row r="78" spans="1:16" s="7" customFormat="1" ht="24.75" customHeight="1" outlineLevel="1" x14ac:dyDescent="0.2">
      <c r="A78" s="142">
        <v>31</v>
      </c>
      <c r="B78" s="64" t="s">
        <v>2665</v>
      </c>
      <c r="C78" s="122" t="s">
        <v>31</v>
      </c>
      <c r="D78" s="175">
        <v>762616880</v>
      </c>
      <c r="E78" s="143">
        <v>42675</v>
      </c>
      <c r="F78" s="143">
        <v>43039</v>
      </c>
      <c r="G78" s="158">
        <f t="shared" si="3"/>
        <v>12.133333333333333</v>
      </c>
      <c r="H78" s="64" t="s">
        <v>2699</v>
      </c>
      <c r="I78" s="119" t="s">
        <v>1155</v>
      </c>
      <c r="J78" s="119" t="s">
        <v>1035</v>
      </c>
      <c r="K78" s="121">
        <v>380802560</v>
      </c>
      <c r="L78" s="122" t="s">
        <v>1148</v>
      </c>
      <c r="M78" s="116">
        <v>1</v>
      </c>
      <c r="N78" s="122" t="s">
        <v>27</v>
      </c>
      <c r="O78" s="122" t="s">
        <v>1148</v>
      </c>
      <c r="P78" s="79"/>
    </row>
    <row r="79" spans="1:16" s="7" customFormat="1" ht="24.75" customHeight="1" outlineLevel="1" x14ac:dyDescent="0.2">
      <c r="A79" s="142">
        <v>32</v>
      </c>
      <c r="B79" s="64" t="s">
        <v>2677</v>
      </c>
      <c r="C79" s="122" t="s">
        <v>31</v>
      </c>
      <c r="D79" s="176" t="s">
        <v>2681</v>
      </c>
      <c r="E79" s="143">
        <v>42866</v>
      </c>
      <c r="F79" s="143">
        <v>43100</v>
      </c>
      <c r="G79" s="158">
        <f t="shared" si="3"/>
        <v>7.8</v>
      </c>
      <c r="H79" s="64" t="s">
        <v>2700</v>
      </c>
      <c r="I79" s="119" t="s">
        <v>1155</v>
      </c>
      <c r="J79" s="119" t="s">
        <v>1035</v>
      </c>
      <c r="K79" s="121">
        <v>563342866</v>
      </c>
      <c r="L79" s="122" t="s">
        <v>1148</v>
      </c>
      <c r="M79" s="116">
        <v>1</v>
      </c>
      <c r="N79" s="122" t="s">
        <v>27</v>
      </c>
      <c r="O79" s="122" t="s">
        <v>1148</v>
      </c>
      <c r="P79" s="79"/>
    </row>
    <row r="80" spans="1:16" s="7" customFormat="1" ht="24.75" customHeight="1" outlineLevel="1" x14ac:dyDescent="0.2">
      <c r="A80" s="142">
        <v>33</v>
      </c>
      <c r="B80" s="64" t="s">
        <v>2665</v>
      </c>
      <c r="C80" s="122" t="s">
        <v>31</v>
      </c>
      <c r="D80" s="175">
        <v>762617902</v>
      </c>
      <c r="E80" s="143">
        <v>43040</v>
      </c>
      <c r="F80" s="143">
        <v>43404</v>
      </c>
      <c r="G80" s="158">
        <f t="shared" si="3"/>
        <v>12.133333333333333</v>
      </c>
      <c r="H80" s="64" t="s">
        <v>2701</v>
      </c>
      <c r="I80" s="119" t="s">
        <v>1155</v>
      </c>
      <c r="J80" s="119" t="s">
        <v>1035</v>
      </c>
      <c r="K80" s="121">
        <v>505559597</v>
      </c>
      <c r="L80" s="122" t="s">
        <v>1148</v>
      </c>
      <c r="M80" s="116">
        <v>1</v>
      </c>
      <c r="N80" s="122" t="s">
        <v>27</v>
      </c>
      <c r="O80" s="122" t="s">
        <v>26</v>
      </c>
      <c r="P80" s="79"/>
    </row>
    <row r="81" spans="1:16" s="7" customFormat="1" ht="24.75" customHeight="1" outlineLevel="1" x14ac:dyDescent="0.2">
      <c r="A81" s="142">
        <v>34</v>
      </c>
      <c r="B81" s="64" t="s">
        <v>2677</v>
      </c>
      <c r="C81" s="122" t="s">
        <v>31</v>
      </c>
      <c r="D81" s="175" t="s">
        <v>2682</v>
      </c>
      <c r="E81" s="143">
        <v>43182</v>
      </c>
      <c r="F81" s="143">
        <v>43457</v>
      </c>
      <c r="G81" s="158">
        <f t="shared" si="3"/>
        <v>9.1666666666666661</v>
      </c>
      <c r="H81" s="64" t="s">
        <v>2702</v>
      </c>
      <c r="I81" s="119" t="s">
        <v>1155</v>
      </c>
      <c r="J81" s="119" t="s">
        <v>1035</v>
      </c>
      <c r="K81" s="121">
        <v>589546525</v>
      </c>
      <c r="L81" s="122" t="s">
        <v>1148</v>
      </c>
      <c r="M81" s="116">
        <v>1</v>
      </c>
      <c r="N81" s="122" t="s">
        <v>27</v>
      </c>
      <c r="O81" s="122" t="s">
        <v>1148</v>
      </c>
      <c r="P81" s="79"/>
    </row>
    <row r="82" spans="1:16" s="7" customFormat="1" ht="24.75" customHeight="1" outlineLevel="1" x14ac:dyDescent="0.2">
      <c r="A82" s="142">
        <v>35</v>
      </c>
      <c r="B82" s="64" t="s">
        <v>2665</v>
      </c>
      <c r="C82" s="122" t="s">
        <v>31</v>
      </c>
      <c r="D82" s="175">
        <v>762618576</v>
      </c>
      <c r="E82" s="143">
        <v>43405</v>
      </c>
      <c r="F82" s="143">
        <v>43441</v>
      </c>
      <c r="G82" s="158">
        <f t="shared" si="3"/>
        <v>1.2</v>
      </c>
      <c r="H82" s="64" t="s">
        <v>2703</v>
      </c>
      <c r="I82" s="119" t="s">
        <v>1155</v>
      </c>
      <c r="J82" s="119" t="s">
        <v>1035</v>
      </c>
      <c r="K82" s="121">
        <v>29764089</v>
      </c>
      <c r="L82" s="122" t="s">
        <v>1148</v>
      </c>
      <c r="M82" s="116">
        <v>1</v>
      </c>
      <c r="N82" s="122" t="s">
        <v>27</v>
      </c>
      <c r="O82" s="122" t="s">
        <v>1148</v>
      </c>
      <c r="P82" s="79"/>
    </row>
    <row r="83" spans="1:16" s="7" customFormat="1" ht="24.75" customHeight="1" outlineLevel="1" x14ac:dyDescent="0.2">
      <c r="A83" s="142">
        <v>36</v>
      </c>
      <c r="B83" s="64" t="s">
        <v>2665</v>
      </c>
      <c r="C83" s="122" t="s">
        <v>31</v>
      </c>
      <c r="D83" s="175">
        <v>762618523</v>
      </c>
      <c r="E83" s="143">
        <v>43405</v>
      </c>
      <c r="F83" s="143">
        <v>43441</v>
      </c>
      <c r="G83" s="158">
        <f t="shared" si="3"/>
        <v>1.2</v>
      </c>
      <c r="H83" s="64" t="s">
        <v>2703</v>
      </c>
      <c r="I83" s="119" t="s">
        <v>1155</v>
      </c>
      <c r="J83" s="119" t="s">
        <v>1035</v>
      </c>
      <c r="K83" s="121">
        <v>48400800</v>
      </c>
      <c r="L83" s="122" t="s">
        <v>1148</v>
      </c>
      <c r="M83" s="116">
        <v>1</v>
      </c>
      <c r="N83" s="122" t="s">
        <v>27</v>
      </c>
      <c r="O83" s="122" t="s">
        <v>1148</v>
      </c>
      <c r="P83" s="79"/>
    </row>
    <row r="84" spans="1:16" s="7" customFormat="1" ht="24.75" customHeight="1" outlineLevel="1" x14ac:dyDescent="0.2">
      <c r="A84" s="142">
        <v>37</v>
      </c>
      <c r="B84" s="64" t="s">
        <v>2677</v>
      </c>
      <c r="C84" s="122" t="s">
        <v>31</v>
      </c>
      <c r="D84" s="176">
        <v>4146010271005</v>
      </c>
      <c r="E84" s="143">
        <v>43595</v>
      </c>
      <c r="F84" s="143">
        <v>43829</v>
      </c>
      <c r="G84" s="158">
        <f t="shared" si="3"/>
        <v>7.8</v>
      </c>
      <c r="H84" s="64" t="s">
        <v>2704</v>
      </c>
      <c r="I84" s="119" t="s">
        <v>1155</v>
      </c>
      <c r="J84" s="119" t="s">
        <v>1035</v>
      </c>
      <c r="K84" s="121">
        <v>589546440</v>
      </c>
      <c r="L84" s="122" t="s">
        <v>1148</v>
      </c>
      <c r="M84" s="116">
        <v>1</v>
      </c>
      <c r="N84" s="122" t="s">
        <v>2634</v>
      </c>
      <c r="O84" s="122" t="s">
        <v>1148</v>
      </c>
      <c r="P84" s="79"/>
    </row>
    <row r="85" spans="1:16" s="7" customFormat="1" ht="24.75" customHeight="1" outlineLevel="1" x14ac:dyDescent="0.2">
      <c r="A85" s="142">
        <v>38</v>
      </c>
      <c r="B85" s="64" t="s">
        <v>2677</v>
      </c>
      <c r="C85" s="122" t="s">
        <v>31</v>
      </c>
      <c r="D85" s="176">
        <v>41460102610602</v>
      </c>
      <c r="E85" s="143">
        <v>43514</v>
      </c>
      <c r="F85" s="143">
        <v>43830</v>
      </c>
      <c r="G85" s="158">
        <f t="shared" si="3"/>
        <v>10.533333333333333</v>
      </c>
      <c r="H85" s="64" t="s">
        <v>2705</v>
      </c>
      <c r="I85" s="119" t="s">
        <v>1155</v>
      </c>
      <c r="J85" s="119" t="s">
        <v>1035</v>
      </c>
      <c r="K85" s="121">
        <v>2449223197</v>
      </c>
      <c r="L85" s="122" t="s">
        <v>1148</v>
      </c>
      <c r="M85" s="116">
        <v>1</v>
      </c>
      <c r="N85" s="122" t="s">
        <v>2634</v>
      </c>
      <c r="O85" s="122" t="s">
        <v>1148</v>
      </c>
      <c r="P85" s="79"/>
    </row>
    <row r="86" spans="1:16" s="7" customFormat="1" ht="24.75" customHeight="1" outlineLevel="1" x14ac:dyDescent="0.2">
      <c r="A86" s="142">
        <v>39</v>
      </c>
      <c r="B86" s="64" t="s">
        <v>2665</v>
      </c>
      <c r="C86" s="122" t="s">
        <v>31</v>
      </c>
      <c r="D86" s="175">
        <v>7626190230</v>
      </c>
      <c r="E86" s="143">
        <v>43482</v>
      </c>
      <c r="F86" s="143">
        <v>43812</v>
      </c>
      <c r="G86" s="158">
        <f t="shared" si="3"/>
        <v>11</v>
      </c>
      <c r="H86" s="64" t="s">
        <v>2706</v>
      </c>
      <c r="I86" s="119" t="s">
        <v>1155</v>
      </c>
      <c r="J86" s="119" t="s">
        <v>1035</v>
      </c>
      <c r="K86" s="121">
        <v>804483716</v>
      </c>
      <c r="L86" s="122" t="s">
        <v>1148</v>
      </c>
      <c r="M86" s="116">
        <v>1</v>
      </c>
      <c r="N86" s="122" t="s">
        <v>2634</v>
      </c>
      <c r="O86" s="122" t="s">
        <v>1148</v>
      </c>
      <c r="P86" s="79"/>
    </row>
    <row r="87" spans="1:16" s="7" customFormat="1" ht="24.75" customHeight="1" outlineLevel="1" x14ac:dyDescent="0.2">
      <c r="A87" s="142">
        <v>40</v>
      </c>
      <c r="B87" s="64" t="s">
        <v>2677</v>
      </c>
      <c r="C87" s="122" t="s">
        <v>31</v>
      </c>
      <c r="D87" s="176">
        <v>41460102610620</v>
      </c>
      <c r="E87" s="143">
        <v>43980</v>
      </c>
      <c r="F87" s="143">
        <v>44179</v>
      </c>
      <c r="G87" s="158">
        <f t="shared" si="3"/>
        <v>6.6333333333333337</v>
      </c>
      <c r="H87" s="64" t="s">
        <v>2707</v>
      </c>
      <c r="I87" s="119" t="s">
        <v>1155</v>
      </c>
      <c r="J87" s="119" t="s">
        <v>1035</v>
      </c>
      <c r="K87" s="121">
        <v>3632650040</v>
      </c>
      <c r="L87" s="122" t="s">
        <v>1148</v>
      </c>
      <c r="M87" s="116">
        <v>1</v>
      </c>
      <c r="N87" s="122" t="s">
        <v>2634</v>
      </c>
      <c r="O87" s="122" t="s">
        <v>1148</v>
      </c>
      <c r="P87" s="79"/>
    </row>
    <row r="88" spans="1:16" s="7" customFormat="1" ht="24.75" customHeight="1" outlineLevel="1" x14ac:dyDescent="0.2">
      <c r="A88" s="142">
        <v>41</v>
      </c>
      <c r="B88" s="64" t="s">
        <v>2677</v>
      </c>
      <c r="C88" s="122" t="s">
        <v>31</v>
      </c>
      <c r="D88" s="176">
        <v>41460102710006</v>
      </c>
      <c r="E88" s="143">
        <v>44057</v>
      </c>
      <c r="F88" s="143">
        <v>44188</v>
      </c>
      <c r="G88" s="158">
        <f t="shared" si="3"/>
        <v>4.3666666666666663</v>
      </c>
      <c r="H88" s="64" t="s">
        <v>2712</v>
      </c>
      <c r="I88" s="119" t="s">
        <v>1155</v>
      </c>
      <c r="J88" s="119" t="s">
        <v>1035</v>
      </c>
      <c r="K88" s="121">
        <v>840481761</v>
      </c>
      <c r="L88" s="122" t="s">
        <v>1148</v>
      </c>
      <c r="M88" s="116">
        <v>1</v>
      </c>
      <c r="N88" s="122" t="s">
        <v>2634</v>
      </c>
      <c r="O88" s="122" t="s">
        <v>1148</v>
      </c>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2708</v>
      </c>
      <c r="E114" s="143">
        <v>43882</v>
      </c>
      <c r="F114" s="143">
        <v>44196</v>
      </c>
      <c r="G114" s="158">
        <f>IF(AND(E114&lt;&gt;"",F114&lt;&gt;""),((F114-E114)/30),"")</f>
        <v>10.466666666666667</v>
      </c>
      <c r="H114" s="120" t="s">
        <v>2709</v>
      </c>
      <c r="I114" s="119" t="s">
        <v>1155</v>
      </c>
      <c r="J114" s="119" t="s">
        <v>1035</v>
      </c>
      <c r="K114" s="68">
        <v>895760802</v>
      </c>
      <c r="L114" s="100">
        <f>+IF(AND(K114&gt;0,O114="Ejecución"),(K114/877802)*Tabla28[[#This Row],[% participación]],IF(AND(K114&gt;0,O114&lt;&gt;"Ejecución"),"-",""))</f>
        <v>1020.4588301234219</v>
      </c>
      <c r="M114" s="122" t="s">
        <v>1148</v>
      </c>
      <c r="N114" s="171">
        <v>1</v>
      </c>
      <c r="O114" s="160" t="s">
        <v>1150</v>
      </c>
      <c r="P114" s="78"/>
    </row>
    <row r="115" spans="1:16" s="6" customFormat="1" ht="24.75" customHeight="1" x14ac:dyDescent="0.25">
      <c r="A115" s="141">
        <v>2</v>
      </c>
      <c r="B115" s="159" t="s">
        <v>2665</v>
      </c>
      <c r="C115" s="161" t="s">
        <v>31</v>
      </c>
      <c r="D115" s="63" t="s">
        <v>2710</v>
      </c>
      <c r="E115" s="143">
        <v>43882</v>
      </c>
      <c r="F115" s="143">
        <v>44196</v>
      </c>
      <c r="G115" s="158">
        <f t="shared" ref="G115:G116" si="4">IF(AND(E115&lt;&gt;"",F115&lt;&gt;""),((F115-E115)/30),"")</f>
        <v>10.466666666666667</v>
      </c>
      <c r="H115" s="120" t="s">
        <v>2709</v>
      </c>
      <c r="I115" s="119" t="s">
        <v>1155</v>
      </c>
      <c r="J115" s="119" t="s">
        <v>1035</v>
      </c>
      <c r="K115" s="68">
        <v>437733101</v>
      </c>
      <c r="L115" s="100">
        <f>+IF(AND(K115&gt;0,O115="Ejecución"),(K115/877802)*Tabla28[[#This Row],[% participación]],IF(AND(K115&gt;0,O115&lt;&gt;"Ejecución"),"-",""))</f>
        <v>498.66951886644142</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c r="G179" s="163" t="str">
        <f>IF(F179&gt;0,SUM(E179+F179),"")</f>
        <v/>
      </c>
      <c r="H179" s="5"/>
      <c r="I179" s="221" t="s">
        <v>2671</v>
      </c>
      <c r="J179" s="221"/>
      <c r="K179" s="221"/>
      <c r="L179" s="221"/>
      <c r="M179" s="170"/>
      <c r="O179" s="8"/>
      <c r="Q179" s="19"/>
      <c r="R179" s="157" t="str">
        <f>IF(M179&gt;0,SUM(L179+M179),"")</f>
        <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29327</v>
      </c>
      <c r="D193" s="5"/>
      <c r="E193" s="124">
        <v>585</v>
      </c>
      <c r="F193" s="5"/>
      <c r="G193" s="5"/>
      <c r="H193" s="145" t="s">
        <v>2711</v>
      </c>
      <c r="J193" s="5"/>
      <c r="K193" s="125">
        <v>29588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2713</v>
      </c>
      <c r="J211" s="27" t="s">
        <v>2622</v>
      </c>
      <c r="K211" s="146" t="s">
        <v>1035</v>
      </c>
      <c r="L211" s="21"/>
      <c r="M211" s="21"/>
      <c r="N211" s="21"/>
      <c r="O211" s="8"/>
    </row>
    <row r="212" spans="1:15" x14ac:dyDescent="0.25">
      <c r="A212" s="9"/>
      <c r="B212" s="27" t="s">
        <v>2619</v>
      </c>
      <c r="C212" s="145" t="s">
        <v>2711</v>
      </c>
      <c r="D212" s="21"/>
      <c r="G212" s="27" t="s">
        <v>2621</v>
      </c>
      <c r="H212" s="146" t="s">
        <v>2715</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Culman</cp:lastModifiedBy>
  <cp:lastPrinted>2020-12-28T01:13:52Z</cp:lastPrinted>
  <dcterms:created xsi:type="dcterms:W3CDTF">2020-10-14T21:57:42Z</dcterms:created>
  <dcterms:modified xsi:type="dcterms:W3CDTF">2020-12-28T18:13:45Z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