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HI TEOFILO\CONTRATO\CONTRATO ICBF\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<sst xmlns="http://schemas.openxmlformats.org/spreadsheetml/2006/main" count="3188" uniqueCount="2710">
  <si>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</si>
  <si>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</si>
  <si>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</si>
  <si>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</si>
  <si>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</si>
  <si>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</si>
  <si>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</si>
  <si>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</si>
  <si>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</si>
  <si>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</si>
  <si>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</si>
  <si>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</si>
  <si>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</si>
  <si>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</si>
  <si>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</si>
  <si>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</si>
  <si>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</si>
  <si>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</si>
  <si>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</si>
  <si>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</si>
  <si>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</si>
  <si>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</si>
  <si>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</si>
  <si>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</si>
  <si>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</si>
  <si>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</si>
  <si>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</si>
  <si>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</si>
  <si>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</si>
  <si>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</si>
  <si>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</si>
  <si>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</si>
  <si>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</si>
  <si>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</si>
  <si>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</si>
  <si>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</si>
  <si>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</si>
  <si>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</si>
  <si>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</si>
  <si>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</si>
  <si>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</si>
  <si>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</si>
  <si>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</si>
  <si>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</si>
  <si>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</si>
  <si>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</si>
  <si>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</si>
  <si>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</si>
  <si>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</si>
  <si>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</si>
  <si>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</si>
  <si>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</si>
  <si>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</si>
  <si>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</si>
  <si>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</si>
  <si>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</si>
  <si>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</si>
  <si>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</si>
  <si>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</si>
  <si>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</si>
  <si>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</si>
  <si>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</si>
  <si>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</si>
  <si>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</si>
  <si>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</si>
  <si>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</si>
  <si>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</si>
  <si>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</si>
  <si>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</si>
  <si>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</si>
  <si>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</si>
  <si>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</si>
  <si>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</si>
  <si>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</si>
  <si>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</si>
  <si>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</si>
  <si>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</si>
  <si>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</si>
  <si>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</si>
  <si>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</si>
  <si>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</si>
  <si>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</si>
  <si>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</si>
  <si>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</si>
  <si>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</si>
  <si>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</si>
  <si>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</si>
  <si>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</si>
  <si>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</si>
  <si>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</si>
  <si>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</si>
  <si>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</si>
  <si>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</si>
  <si>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</si>
  <si>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</si>
  <si>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</si>
  <si>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</si>
  <si>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</si>
  <si>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</si>
  <si>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</si>
  <si>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</si>
  <si>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</si>
  <si>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</si>
  <si>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</si>
  <si>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</si>
  <si>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</si>
  <si>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</si>
  <si>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</si>
  <si>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</si>
  <si>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</si>
  <si>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</si>
  <si>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</si>
  <si>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</si>
  <si>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</si>
  <si>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</si>
  <si>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</si>
  <si>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</si>
  <si>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</si>
  <si>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</si>
  <si>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</si>
  <si>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</si>
  <si>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</si>
  <si>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</si>
  <si>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</si>
  <si>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</si>
  <si>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</si>
  <si>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</si>
  <si>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</si>
  <si>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</si>
  <si>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</si>
  <si>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</si>
  <si>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</si>
  <si>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</si>
  <si>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</si>
  <si>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</si>
  <si>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</si>
  <si>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</si>
  <si>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</si>
  <si>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</si>
  <si>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</si>
  <si>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</si>
  <si>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</si>
  <si>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</si>
  <si>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</si>
  <si>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</si>
  <si>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</si>
  <si>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</si>
  <si>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</si>
  <si>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</si>
  <si>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</si>
  <si>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</si>
  <si>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</si>
  <si>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</si>
  <si>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</si>
  <si>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</si>
  <si>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</si>
  <si>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</si>
  <si>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</si>
  <si>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</si>
  <si>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</si>
  <si>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</si>
  <si>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</si>
  <si>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</si>
  <si>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</si>
  <si>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</si>
  <si>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</si>
  <si>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</si>
  <si>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</si>
  <si>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</si>
  <si>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</si>
  <si>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</si>
  <si>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</si>
  <si>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</si>
  <si>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</si>
  <si>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</si>
  <si>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</si>
  <si>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</si>
  <si>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</si>
  <si>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</si>
  <si>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</si>
  <si>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</si>
  <si>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</si>
  <si>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</si>
  <si>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</si>
  <si>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</si>
  <si>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</si>
  <si>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</si>
  <si>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</si>
  <si>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</si>
  <si>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</si>
  <si>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</si>
  <si>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</si>
  <si>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</si>
  <si>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</si>
  <si>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</si>
  <si>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</si>
  <si>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</si>
  <si>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</si>
  <si>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</si>
  <si>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</si>
  <si>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</si>
  <si>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</si>
  <si>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</si>
  <si>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</si>
  <si>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</si>
  <si>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</si>
  <si>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</si>
  <si>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</si>
  <si>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</si>
  <si>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</si>
  <si>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</si>
  <si>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</si>
  <si>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</si>
  <si>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</si>
  <si>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</si>
  <si>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</si>
  <si>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</si>
  <si>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</si>
  <si>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</si>
  <si>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</si>
  <si>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</si>
  <si>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</si>
  <si>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</si>
  <si>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</si>
  <si>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</si>
  <si>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</si>
  <si>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</si>
  <si>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</si>
  <si>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</si>
  <si>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</si>
  <si>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</si>
  <si>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</si>
  <si>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</si>
  <si>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</si>
  <si>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</si>
  <si>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</si>
  <si>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</si>
  <si>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</si>
  <si>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</si>
  <si>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</si>
  <si>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</si>
  <si>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</si>
  <si>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</si>
  <si>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</si>
  <si>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</si>
  <si>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</si>
  <si>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</si>
  <si>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</si>
  <si>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</si>
  <si>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</si>
  <si>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</si>
  <si>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</si>
  <si>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</si>
  <si>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</si>
  <si>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</si>
  <si>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</si>
  <si>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</si>
  <si>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</si>
  <si>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</si>
  <si>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</si>
  <si>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</si>
  <si>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</si>
  <si>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</si>
  <si>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</si>
  <si>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</si>
  <si>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</si>
  <si>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</si>
  <si>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</si>
  <si>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</si>
  <si>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</si>
  <si>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</si>
  <si>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</si>
  <si>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</si>
  <si>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</si>
  <si>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</si>
  <si>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</si>
  <si>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</si>
  <si>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</si>
  <si>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</si>
  <si>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</si>
  <si>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</si>
  <si>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</si>
  <si>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</si>
  <si>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</si>
  <si>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</si>
  <si>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</si>
  <si>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</si>
  <si>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</si>
  <si>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</si>
  <si>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</si>
  <si>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</si>
  <si>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</si>
  <si>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</si>
  <si>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</si>
  <si>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</si>
  <si>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</si>
  <si>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</si>
  <si>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</si>
  <si>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</si>
  <si>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</si>
  <si>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</si>
  <si>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</si>
  <si>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</si>
  <si>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</si>
  <si>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</si>
  <si>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</si>
  <si>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</si>
  <si>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</si>
  <si>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</si>
  <si>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</si>
  <si>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</si>
  <si>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</si>
  <si>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</si>
  <si>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</si>
  <si>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</si>
  <si>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</si>
  <si>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</si>
  <si>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</si>
  <si>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</si>
  <si>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</si>
  <si>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</si>
  <si>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</si>
  <si>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</si>
  <si>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</si>
  <si>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</si>
  <si>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</si>
  <si>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</si>
  <si>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</si>
  <si>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</si>
  <si>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</si>
  <si>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</si>
  <si>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</si>
  <si>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</si>
  <si>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</si>
  <si>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</si>
  <si>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</si>
  <si>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</si>
  <si>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</si>
  <si>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</si>
  <si>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</si>
  <si>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</si>
  <si>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</si>
  <si>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</si>
  <si>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</si>
  <si>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</si>
  <si>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</si>
  <si>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</si>
  <si>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</si>
  <si>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</si>
  <si>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</si>
  <si>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</si>
  <si>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</si>
  <si>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</si>
  <si>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</si>
  <si>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</si>
  <si>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</si>
  <si>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</si>
  <si>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</si>
  <si>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</si>
  <si>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</si>
  <si>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</si>
  <si>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</si>
  <si>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</si>
  <si>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</si>
  <si>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</si>
  <si>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</si>
  <si>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</si>
  <si>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</si>
  <si>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</si>
  <si>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</si>
  <si>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</si>
  <si>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</si>
  <si>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</si>
  <si>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</si>
  <si>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</si>
  <si>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</si>
  <si>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</si>
  <si>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</si>
  <si>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</si>
  <si>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</si>
  <si>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</si>
  <si>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</si>
  <si>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</si>
  <si>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</si>
  <si>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</si>
  <si>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</si>
  <si>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</si>
  <si>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</si>
  <si>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</si>
  <si>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</si>
  <si>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</si>
  <si>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</si>
  <si>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</si>
  <si>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</si>
  <si>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</si>
  <si>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</si>
  <si>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</si>
  <si>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</si>
  <si>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</si>
  <si>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</si>
  <si>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</si>
  <si>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</si>
  <si>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</si>
  <si>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</si>
  <si>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</si>
  <si>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</si>
  <si>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</si>
  <si>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</si>
  <si>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</si>
  <si>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</si>
  <si>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</si>
  <si>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</si>
  <si>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</si>
  <si>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</si>
  <si>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</si>
  <si>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</si>
  <si>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</si>
  <si>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</si>
  <si>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</si>
  <si>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</si>
  <si>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</si>
  <si>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</si>
  <si>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</si>
  <si>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</si>
  <si>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</si>
  <si>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</si>
  <si>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</si>
  <si>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</si>
  <si>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</si>
  <si>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</si>
  <si>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</si>
  <si>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</si>
  <si>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</si>
  <si>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</si>
  <si>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</si>
  <si>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</si>
  <si>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</si>
  <si>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</si>
  <si>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</si>
  <si>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</si>
  <si>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</si>
  <si>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</si>
  <si>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</si>
  <si>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</si>
  <si>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</si>
  <si>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</si>
  <si>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</si>
  <si>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</si>
  <si>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</si>
  <si>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</si>
  <si>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</si>
  <si>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</si>
  <si>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</si>
  <si>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</si>
  <si>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</si>
  <si>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</si>
  <si>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</si>
  <si>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</si>
  <si>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</si>
  <si>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</si>
  <si>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</si>
  <si>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</si>
  <si>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</si>
  <si>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</si>
  <si>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</si>
  <si>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</si>
  <si>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</si>
  <si>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</si>
  <si>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</si>
  <si>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</si>
  <si>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</si>
  <si>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</si>
  <si>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</si>
  <si>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</si>
  <si>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</si>
  <si>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</si>
  <si>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</si>
  <si>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</si>
  <si>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</si>
  <si>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</si>
  <si>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</si>
  <si>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</si>
  <si>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</si>
  <si>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</si>
  <si>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</si>
  <si>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</si>
  <si>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</si>
  <si>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</si>
  <si>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</si>
  <si>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</si>
  <si>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</si>
  <si>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</si>
  <si>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</si>
  <si>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</si>
  <si>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</si>
  <si>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</si>
  <si>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</si>
  <si>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</si>
  <si>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</si>
  <si>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</si>
  <si>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</si>
  <si>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</si>
  <si>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</si>
  <si>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</si>
  <si>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</si>
  <si>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</si>
  <si>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</si>
  <si>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</si>
  <si>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</si>
  <si>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</si>
  <si>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</si>
  <si>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</si>
  <si>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</si>
  <si>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</si>
  <si>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</si>
  <si>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</si>
  <si>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</si>
  <si>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</si>
  <si>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</si>
  <si>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</si>
  <si>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</si>
  <si>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</si>
  <si>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</si>
  <si>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</si>
  <si>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</si>
  <si>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</si>
  <si>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</si>
  <si>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</si>
  <si>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</si>
  <si>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</si>
  <si>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</si>
  <si>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</si>
  <si>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</si>
  <si>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</si>
  <si>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</si>
  <si>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</si>
  <si>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</si>
  <si>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</si>
  <si>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</si>
  <si>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</si>
  <si>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</si>
  <si>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</si>
  <si>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</si>
  <si>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</si>
  <si>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</si>
  <si>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</si>
  <si>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</si>
  <si>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</si>
  <si>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</si>
  <si>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</si>
  <si>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</si>
  <si>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</si>
  <si>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</si>
  <si>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</si>
  <si>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</si>
  <si>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</si>
  <si>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</si>
  <si>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</si>
  <si>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</si>
  <si>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</si>
  <si>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</si>
  <si>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</si>
  <si>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</si>
  <si>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</si>
  <si>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</si>
  <si>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</si>
  <si>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</si>
  <si>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</si>
  <si>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</si>
  <si>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</si>
  <si>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</si>
  <si>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</si>
  <si>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</si>
  <si>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</si>
  <si>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</si>
  <si>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</si>
  <si>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</si>
  <si>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</si>
  <si>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</si>
  <si>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</si>
  <si>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</si>
  <si>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</si>
  <si>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</si>
  <si>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</si>
  <si>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</si>
  <si>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</si>
  <si>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</si>
  <si>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</si>
  <si>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</si>
  <si>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</si>
  <si>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</si>
  <si>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</si>
  <si>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</si>
  <si>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</si>
  <si>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</si>
  <si>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</si>
  <si>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</si>
  <si>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</si>
  <si>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</si>
  <si>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</si>
  <si>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</si>
  <si>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</si>
  <si>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</si>
  <si>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</si>
  <si>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</si>
  <si>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</si>
  <si>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</si>
  <si>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</si>
  <si>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</si>
  <si>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</si>
  <si>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</si>
  <si>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</si>
  <si>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</si>
  <si>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</si>
  <si>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</si>
  <si>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</si>
  <si>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</si>
  <si>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</si>
  <si>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</si>
  <si>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</si>
  <si>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</si>
  <si>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</si>
  <si>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</si>
  <si>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</si>
  <si>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</si>
  <si>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</si>
  <si>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</si>
  <si>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</si>
  <si>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</si>
  <si>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</si>
  <si>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</si>
  <si>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</si>
  <si>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</si>
  <si>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</si>
  <si>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</si>
  <si>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</si>
  <si>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</si>
  <si>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</si>
  <si>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</si>
  <si>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</si>
  <si>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</si>
  <si>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</si>
  <si>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</si>
  <si>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</si>
  <si>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</si>
  <si>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</si>
  <si>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</si>
  <si>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</si>
  <si>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</si>
  <si>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</si>
  <si>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</si>
  <si>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</si>
  <si>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</si>
  <si>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</si>
  <si>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</si>
  <si>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</si>
  <si>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</si>
  <si>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</si>
  <si>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</si>
  <si>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</si>
  <si>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</si>
  <si>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</si>
  <si>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</si>
  <si>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</si>
  <si>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</si>
  <si>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</si>
  <si>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</si>
  <si>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</si>
  <si>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</si>
  <si>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</si>
  <si>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</si>
  <si>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</si>
  <si>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</si>
  <si>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</si>
  <si>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</si>
  <si>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</si>
  <si>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</si>
  <si>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</si>
  <si>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</si>
  <si>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</si>
  <si>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</si>
  <si>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</si>
  <si>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</si>
  <si>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</si>
  <si>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</si>
  <si>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</si>
  <si>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</si>
  <si>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</si>
  <si>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</si>
  <si>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</si>
  <si>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</si>
  <si>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</si>
  <si>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</si>
  <si>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</si>
  <si>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</si>
  <si>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</si>
  <si>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</si>
  <si>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</si>
  <si>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</si>
  <si>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</si>
  <si>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</si>
  <si>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</si>
  <si>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</si>
  <si>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</si>
  <si>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</si>
  <si>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</si>
  <si>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</si>
  <si>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</si>
  <si>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</si>
  <si>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</si>
  <si>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</si>
  <si>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</si>
  <si>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</si>
  <si>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</si>
  <si>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</si>
  <si>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</si>
  <si>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</si>
  <si>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</si>
  <si>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</si>
  <si>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</si>
  <si>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</si>
  <si>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</si>
  <si>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</si>
  <si>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</si>
  <si>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</si>
  <si>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</si>
  <si>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</si>
  <si>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</si>
  <si>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</si>
  <si>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</si>
  <si>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</si>
  <si>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</si>
  <si>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</si>
  <si>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</si>
  <si>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</si>
  <si>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</si>
  <si>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</si>
  <si>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</si>
  <si>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</si>
  <si>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</si>
  <si>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</si>
  <si>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</si>
  <si>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</si>
  <si>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</si>
  <si>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</si>
  <si>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</si>
  <si>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</si>
  <si>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</si>
  <si>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</si>
  <si>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</si>
  <si>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</si>
  <si>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</si>
  <si>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</si>
  <si>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</si>
  <si>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</si>
  <si>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</si>
  <si>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</si>
  <si>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</si>
  <si>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</si>
  <si>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</si>
  <si>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</si>
  <si>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</si>
  <si>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</si>
  <si>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</si>
  <si>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</si>
  <si>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</si>
  <si>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</si>
  <si>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</si>
  <si>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</si>
  <si>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</si>
  <si>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</si>
  <si>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</si>
  <si>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</si>
  <si>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</si>
  <si>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</si>
  <si>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</si>
  <si>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</si>
  <si>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</si>
  <si>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</si>
  <si>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</si>
  <si>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</si>
  <si>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</si>
  <si>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</si>
  <si>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</si>
  <si>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</si>
  <si>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</si>
  <si>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</si>
  <si>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</si>
  <si>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</si>
  <si>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</si>
  <si>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</si>
  <si>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</si>
  <si>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</si>
  <si>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</si>
  <si>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</si>
  <si>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</si>
  <si>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</si>
  <si>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</si>
  <si>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</si>
  <si>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</si>
  <si>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</si>
  <si>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</si>
  <si>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</si>
  <si>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</si>
  <si>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</si>
  <si>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</si>
  <si>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</si>
  <si>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</si>
  <si>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</si>
  <si>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</si>
  <si>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</si>
  <si>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</si>
  <si>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</si>
  <si>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</si>
  <si>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</si>
  <si>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</si>
  <si>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</si>
  <si>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</si>
  <si>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</si>
  <si>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</si>
  <si>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</si>
  <si>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</si>
  <si>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</si>
  <si>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</si>
  <si>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</si>
  <si>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</si>
  <si>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</si>
  <si>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</si>
  <si>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</si>
  <si>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</si>
  <si>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</si>
  <si>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</si>
  <si>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</si>
  <si>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</si>
  <si>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</si>
  <si>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</si>
  <si>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</si>
  <si>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</si>
  <si>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</si>
  <si>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</si>
  <si>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</si>
  <si>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</si>
  <si>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</si>
  <si>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</si>
  <si>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</si>
  <si>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</si>
  <si>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</si>
  <si>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</si>
  <si>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</si>
  <si>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</si>
  <si>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</si>
  <si>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</si>
  <si>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</si>
  <si>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</si>
  <si>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</si>
  <si>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</si>
  <si>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</si>
  <si>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</si>
  <si>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</si>
  <si>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</si>
  <si>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</si>
  <si>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</si>
  <si>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</si>
  <si>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</si>
  <si>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</si>
  <si>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</si>
  <si>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</si>
  <si>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</si>
  <si>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</si>
  <si>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</si>
  <si>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</si>
  <si>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</si>
  <si>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</si>
  <si>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</si>
  <si>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</si>
  <si>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</si>
  <si>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</si>
  <si>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</si>
  <si>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</si>
  <si>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</si>
  <si>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</si>
  <si>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</si>
  <si>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</si>
  <si>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</si>
  <si>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</si>
  <si>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</si>
  <si>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</si>
  <si>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</si>
  <si>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</si>
  <si>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</si>
  <si>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</si>
  <si>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</si>
  <si>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</si>
  <si>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</si>
  <si>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</si>
  <si>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</si>
  <si>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</si>
  <si>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</si>
  <si>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</si>
  <si>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</si>
  <si>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</si>
  <si>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</si>
  <si>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</si>
  <si>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</si>
  <si>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</si>
  <si>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</si>
  <si>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</si>
  <si>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</si>
  <si>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</si>
  <si>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</si>
  <si>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</si>
  <si>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</si>
  <si>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</si>
  <si>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</si>
  <si>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</si>
  <si>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</si>
  <si>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</si>
  <si>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</si>
  <si>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</si>
  <si>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</si>
  <si>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</si>
  <si>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</si>
  <si>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</si>
  <si>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</si>
  <si>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</si>
  <si>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</si>
  <si>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</si>
  <si>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</si>
  <si>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</si>
  <si>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</si>
  <si>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</si>
  <si>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</si>
  <si>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</si>
  <si>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</si>
  <si>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</si>
  <si>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</si>
  <si>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</si>
  <si>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</si>
  <si>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</si>
  <si>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</si>
  <si>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</si>
  <si>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</si>
  <si>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</si>
  <si>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</si>
  <si>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</si>
  <si>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</si>
  <si>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</si>
  <si>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</si>
  <si>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</si>
  <si>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</si>
  <si>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</si>
  <si>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</si>
  <si>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</si>
  <si>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</si>
  <si>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</si>
  <si>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</si>
  <si>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</si>
  <si>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</si>
  <si>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</si>
  <si>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</si>
  <si>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</si>
  <si>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</si>
  <si>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</si>
  <si>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</si>
  <si>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</si>
  <si>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</si>
  <si>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</si>
  <si>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</si>
  <si>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</si>
  <si>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</si>
  <si>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</si>
  <si>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</si>
  <si>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</si>
  <si>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</si>
  <si>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</si>
  <si>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</si>
  <si>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</si>
  <si>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</si>
  <si>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</si>
  <si>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</si>
  <si>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</si>
  <si>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</si>
  <si>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</si>
  <si>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</si>
  <si>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</si>
  <si>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</si>
  <si>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</si>
  <si>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</si>
  <si>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</si>
  <si>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</si>
  <si>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</si>
  <si>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</si>
  <si>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</si>
  <si>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</si>
  <si>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</si>
  <si>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</si>
  <si>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</si>
  <si>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</si>
  <si>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</si>
  <si>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</si>
  <si>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</si>
  <si>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</si>
  <si>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</si>
  <si>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</si>
  <si>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</si>
  <si>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</si>
  <si>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</si>
  <si>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</si>
  <si>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</si>
  <si>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</si>
  <si>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</si>
  <si>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</si>
  <si>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</si>
  <si>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</si>
  <si>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</si>
  <si>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</si>
  <si>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</si>
  <si>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</si>
  <si>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</si>
  <si>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</si>
  <si>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</si>
  <si>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</si>
  <si>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</si>
  <si>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</si>
  <si>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</si>
  <si>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</si>
  <si>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</si>
  <si>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</si>
  <si>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</si>
  <si>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</si>
  <si>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</si>
  <si>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</si>
  <si>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</si>
  <si>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</si>
  <si>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</si>
  <si>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</si>
  <si>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</si>
  <si>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</si>
  <si>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</si>
  <si>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</si>
  <si>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</si>
  <si>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</si>
  <si>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</si>
  <si>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</si>
  <si>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</si>
  <si>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</si>
  <si>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</si>
  <si>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</si>
  <si>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</si>
  <si>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</si>
  <si>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</si>
  <si>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</si>
  <si>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</si>
  <si>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</si>
  <si>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</si>
  <si>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</si>
  <si>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</si>
  <si>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</si>
  <si>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</si>
  <si>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</si>
  <si>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</si>
  <si>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</si>
  <si>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</si>
  <si>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</si>
  <si>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</si>
  <si>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</si>
  <si>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</si>
  <si>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</si>
  <si>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</si>
  <si>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</si>
  <si>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</si>
  <si>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</si>
  <si>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</si>
  <si>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</si>
  <si>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</si>
  <si>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</si>
  <si>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</si>
  <si>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</si>
  <si>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</si>
  <si>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</si>
  <si>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</si>
  <si>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</si>
  <si>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</si>
  <si>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</si>
  <si>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</si>
  <si>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</si>
  <si>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</si>
  <si>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</si>
  <si>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</si>
  <si>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</si>
  <si>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</si>
  <si>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</si>
  <si>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</si>
  <si>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</si>
  <si>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</si>
  <si>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</si>
  <si>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</si>
  <si>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</si>
  <si>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</si>
  <si>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</si>
  <si>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</si>
  <si>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</si>
  <si>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</si>
  <si>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</si>
  <si>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</si>
  <si>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</si>
  <si>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</si>
  <si>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</si>
  <si>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</si>
  <si>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</si>
  <si>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</si>
  <si>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</si>
  <si>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</si>
  <si>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</si>
  <si>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</si>
  <si>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</si>
  <si>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</si>
  <si>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</si>
  <si>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</si>
  <si>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</si>
  <si>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</si>
  <si>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</si>
  <si>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</si>
  <si>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</si>
  <si>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</si>
  <si>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</si>
  <si>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</si>
  <si>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</si>
  <si>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</si>
  <si>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</si>
  <si>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</si>
  <si>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</si>
  <si>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</si>
  <si>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</si>
  <si>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</si>
  <si>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</si>
  <si>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</si>
  <si>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</si>
  <si>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</si>
  <si>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</si>
  <si>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</si>
  <si>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</si>
  <si>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</si>
  <si>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</si>
  <si>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</si>
  <si>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</si>
  <si>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</si>
  <si>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</si>
  <si>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</si>
  <si>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</si>
  <si>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</si>
  <si>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</si>
  <si>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</si>
  <si>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</si>
  <si>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</si>
  <si>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</si>
  <si>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</si>
  <si>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</si>
  <si>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</si>
  <si>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</si>
  <si>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</si>
  <si>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</si>
  <si>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</si>
  <si>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</si>
  <si>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</si>
  <si>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</si>
  <si>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</si>
  <si>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</si>
  <si>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</si>
  <si>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</si>
  <si>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</si>
  <si>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</si>
  <si>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</si>
  <si>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</si>
  <si>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</si>
  <si>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</si>
  <si>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</si>
  <si>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</si>
  <si>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</si>
  <si>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</si>
  <si>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</si>
  <si>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</si>
  <si>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</si>
  <si>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</si>
  <si>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</si>
  <si>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</si>
  <si>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</si>
  <si>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</si>
  <si>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</si>
  <si>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</si>
  <si>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</si>
  <si>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</si>
  <si>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</si>
  <si>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</si>
  <si>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</si>
  <si>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</si>
  <si>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</si>
  <si>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</si>
  <si>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</si>
  <si>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</si>
  <si>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</si>
  <si>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</si>
  <si>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</si>
  <si>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</si>
  <si>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</si>
  <si>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</si>
  <si>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</si>
  <si>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</si>
  <si>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</si>
  <si>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</si>
  <si>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</si>
  <si>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</si>
  <si>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</si>
  <si>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</si>
  <si>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</si>
  <si>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</si>
  <si>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</si>
  <si>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</si>
  <si>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</si>
  <si>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</si>
  <si>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</si>
  <si>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</si>
  <si>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</si>
  <si>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</si>
  <si>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</si>
  <si>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</si>
  <si>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</si>
  <si>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</si>
  <si>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</si>
  <si>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</si>
  <si>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</si>
  <si>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</si>
  <si>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</si>
  <si>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</si>
  <si>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</si>
  <si>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</si>
  <si>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</si>
  <si>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</si>
  <si>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</si>
  <si>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</si>
  <si>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</si>
  <si>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</si>
  <si>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</si>
  <si>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</si>
  <si>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</si>
  <si>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</si>
  <si>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</si>
  <si>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</si>
  <si>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</si>
  <si>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</si>
  <si>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</si>
  <si>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</si>
  <si>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</si>
  <si>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</si>
  <si>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</si>
  <si>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</si>
  <si>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</si>
  <si>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</si>
  <si>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</si>
  <si>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</si>
  <si>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</si>
  <si>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</si>
  <si>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</si>
  <si>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</si>
  <si>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</si>
  <si>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</si>
  <si>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</si>
  <si>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</si>
  <si>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</si>
  <si>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</si>
  <si>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</si>
  <si>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</si>
  <si>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</si>
  <si>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</si>
  <si>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</si>
  <si>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</si>
  <si>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</si>
  <si>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</si>
  <si>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</si>
  <si>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</si>
  <si>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</si>
  <si>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</si>
  <si>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</si>
  <si>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</si>
  <si>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</si>
  <si>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</si>
  <si>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</si>
  <si>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</si>
  <si>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</si>
  <si>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</si>
  <si>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</si>
  <si>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</si>
  <si>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</si>
  <si>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</si>
  <si>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</si>
  <si>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</si>
  <si>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</si>
  <si>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</si>
  <si>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</si>
  <si>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</si>
  <si>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</si>
  <si>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</si>
  <si>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</si>
  <si>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</si>
  <si>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</si>
  <si>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</si>
  <si>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</si>
  <si>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</si>
  <si>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</si>
  <si>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</si>
  <si>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</si>
  <si>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</si>
  <si>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</si>
  <si>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</si>
  <si>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</si>
  <si>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</si>
  <si>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</si>
  <si>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</si>
  <si>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</si>
  <si>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</si>
  <si>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</si>
  <si>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</si>
  <si>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</si>
  <si>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</si>
  <si>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</si>
  <si>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</si>
  <si>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</si>
  <si>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</si>
  <si>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</si>
  <si>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</si>
  <si>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</si>
  <si>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</si>
  <si>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</si>
  <si>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</si>
  <si>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</si>
  <si>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</si>
  <si>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</si>
  <si>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</si>
  <si>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</si>
  <si>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</si>
  <si>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</si>
  <si>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</si>
  <si>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</si>
  <si>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</si>
  <si>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</si>
  <si>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</si>
  <si>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</si>
  <si>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</si>
  <si>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</si>
  <si>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</si>
  <si>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</si>
  <si>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</si>
  <si>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</si>
  <si>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</si>
  <si>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</si>
  <si>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</si>
  <si>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</si>
  <si>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</si>
  <si>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</si>
  <si>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</si>
  <si>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</si>
  <si>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</si>
  <si>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</si>
  <si>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</si>
  <si>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</si>
  <si>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</si>
  <si>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</si>
  <si>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</si>
  <si>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</si>
  <si>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</si>
  <si>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</si>
  <si>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</si>
  <si>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</si>
  <si>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</si>
  <si>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</si>
  <si>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</si>
  <si>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</si>
  <si>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</si>
  <si>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</si>
  <si>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</si>
  <si>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</si>
  <si>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</si>
  <si>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</si>
  <si>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</si>
  <si>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</si>
  <si>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</si>
  <si>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</si>
  <si>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</si>
  <si>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</si>
  <si>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</si>
  <si>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</si>
  <si>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</si>
  <si>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</si>
  <si>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</si>
  <si>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</si>
  <si>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</si>
  <si>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</si>
  <si>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</si>
  <si>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</si>
  <si>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</si>
  <si>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</si>
  <si>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</si>
  <si>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</si>
  <si>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</si>
  <si>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</si>
  <si>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</si>
  <si>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</si>
  <si>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</si>
  <si>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</si>
  <si>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</si>
  <si>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</si>
  <si>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</si>
  <si>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</si>
  <si>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</si>
  <si>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</si>
  <si>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</si>
  <si>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</si>
  <si>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</si>
  <si>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</si>
  <si>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</si>
  <si>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</si>
  <si>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</si>
  <si>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</si>
  <si>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</si>
  <si>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</si>
  <si>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</si>
  <si>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</si>
  <si>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</si>
  <si>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</si>
  <si>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</si>
  <si>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</si>
  <si>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</si>
  <si>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</si>
  <si>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</si>
  <si>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</si>
  <si>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</si>
  <si>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</si>
  <si>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</si>
  <si>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</si>
  <si>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</si>
  <si>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</si>
  <si>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</si>
  <si>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</si>
  <si>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</si>
  <si>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</si>
  <si>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</si>
  <si>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</si>
  <si>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</si>
  <si>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</si>
  <si>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</si>
  <si>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</si>
  <si>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</si>
  <si>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</si>
  <si>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</si>
  <si>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</si>
  <si>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</si>
  <si>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</si>
  <si>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</si>
  <si>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</si>
  <si>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</si>
  <si>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</si>
  <si>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</si>
  <si>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</si>
  <si>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</si>
  <si>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</si>
  <si>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</si>
  <si>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</si>
  <si>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</si>
  <si>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</si>
  <si>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</si>
  <si>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</si>
  <si>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</si>
  <si>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</si>
  <si>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</si>
  <si>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</si>
  <si>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</si>
  <si>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</si>
  <si>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</si>
  <si>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</si>
  <si>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</si>
  <si>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</si>
  <si>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</si>
  <si>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</si>
  <si>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</si>
  <si>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</si>
  <si>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</si>
  <si>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</si>
  <si>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</si>
  <si>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</si>
  <si>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</si>
  <si>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</si>
  <si>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</si>
  <si>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</si>
  <si>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</si>
  <si>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</si>
  <si>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</si>
  <si>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</si>
  <si>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</si>
  <si>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</si>
  <si>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</si>
  <si>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</si>
  <si>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</si>
  <si>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</si>
  <si>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</si>
  <si>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</si>
  <si>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</si>
  <si>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</si>
  <si>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</si>
  <si>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</si>
  <si>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</si>
  <si>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</si>
  <si>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</si>
  <si>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</si>
  <si>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</si>
  <si>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</si>
  <si>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</si>
  <si>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</si>
  <si>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</si>
  <si>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</si>
  <si>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</si>
  <si>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</si>
  <si>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</si>
  <si>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</si>
  <si>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</si>
  <si>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</si>
  <si>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</si>
  <si>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</si>
  <si>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</si>
  <si>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</si>
  <si>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</si>
  <si>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</si>
  <si>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</si>
  <si>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</si>
  <si>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</si>
  <si>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</si>
  <si>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</si>
  <si>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</si>
  <si>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</si>
  <si>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</si>
  <si>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</si>
  <si>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</si>
  <si>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</si>
  <si>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</si>
  <si>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</si>
  <si>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</si>
  <si>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</si>
  <si>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</si>
  <si>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</si>
  <si>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</si>
  <si>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</si>
  <si>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</si>
  <si>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</si>
  <si>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</si>
  <si>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</si>
  <si>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</si>
  <si>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</si>
  <si>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</si>
  <si>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</si>
  <si>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</si>
  <si>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</si>
  <si>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</si>
  <si>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</si>
  <si>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</si>
  <si>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</si>
  <si>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</si>
  <si>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</si>
  <si>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</si>
  <si>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</si>
  <si>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</si>
  <si>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</si>
  <si>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</si>
  <si>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</si>
  <si>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</si>
  <si>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</si>
  <si>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</si>
  <si>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</si>
  <si>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</si>
  <si>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</si>
  <si>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</si>
  <si>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</si>
  <si>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</si>
  <si>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</si>
  <si>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</si>
  <si>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</si>
  <si>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</si>
  <si>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</si>
  <si>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</si>
  <si>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</si>
  <si>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</si>
  <si>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</si>
  <si>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</si>
  <si>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</si>
  <si>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</si>
  <si>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</si>
  <si>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</si>
  <si>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</si>
  <si>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</si>
  <si>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</si>
  <si>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</si>
  <si>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</si>
  <si>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</si>
  <si>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</si>
  <si>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</si>
  <si>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</si>
  <si>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</si>
  <si>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</si>
  <si>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</si>
  <si>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</si>
  <si>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</si>
  <si>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</si>
  <si>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</si>
  <si>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</si>
  <si>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</si>
  <si>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</si>
  <si>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</si>
  <si>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</si>
  <si>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</si>
  <si>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</si>
  <si>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</si>
  <si>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</si>
  <si>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</si>
  <si>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</si>
  <si>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</si>
  <si>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</si>
  <si>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</si>
  <si>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</si>
  <si>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</si>
  <si>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</si>
  <si>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</si>
  <si>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</si>
  <si>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</si>
  <si>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</si>
  <si>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</si>
  <si>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</si>
  <si>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</si>
  <si>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</si>
  <si>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</si>
  <si>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</si>
  <si>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</si>
  <si>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</si>
  <si>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</si>
  <si>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</si>
  <si>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</si>
  <si>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</si>
  <si>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</si>
  <si>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</si>
  <si>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</si>
  <si>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</si>
  <si>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</si>
  <si>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</si>
  <si>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</si>
  <si>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</si>
  <si>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</si>
  <si>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</si>
  <si>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</si>
  <si>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</si>
  <si>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</si>
  <si>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</si>
  <si>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</si>
  <si>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</si>
  <si>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</si>
  <si>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</si>
  <si>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</si>
  <si>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</si>
  <si>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</si>
  <si>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</si>
  <si>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</si>
  <si>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</si>
  <si>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</si>
  <si>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</si>
  <si>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</si>
  <si>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</si>
  <si>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</si>
  <si>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</si>
  <si>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</si>
  <si>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</si>
  <si>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</si>
  <si>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</si>
  <si>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</si>
  <si>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</si>
  <si>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</si>
  <si>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</si>
  <si>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</si>
  <si>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</si>
  <si>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</si>
  <si>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</si>
  <si>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</si>
  <si>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</si>
  <si>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</si>
  <si>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</si>
  <si>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</si>
  <si>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</si>
  <si>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</si>
  <si>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</si>
  <si>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</si>
  <si>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</si>
  <si>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</si>
  <si>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</si>
  <si>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</si>
  <si>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</si>
  <si>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</si>
  <si>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</si>
  <si>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</si>
  <si>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</si>
  <si>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</si>
  <si>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</si>
  <si>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</si>
  <si>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</si>
  <si>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</si>
  <si>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</si>
  <si>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</si>
  <si>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</si>
  <si>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</si>
  <si>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</si>
  <si>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</si>
  <si>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</si>
  <si>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</si>
  <si>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</si>
  <si>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</si>
  <si>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</si>
  <si>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</si>
  <si>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</si>
  <si>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</si>
  <si>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</si>
  <si>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</si>
  <si>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</si>
  <si>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</si>
  <si>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</si>
  <si>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</si>
  <si>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</si>
  <si>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</si>
  <si>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</si>
  <si>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</si>
  <si>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</si>
  <si>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</si>
  <si>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</si>
  <si>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</si>
  <si>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</si>
  <si>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</si>
  <si>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</si>
  <si>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</si>
  <si>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</si>
  <si>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</si>
  <si>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</si>
  <si>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</si>
  <si>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</si>
  <si>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</si>
  <si>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</si>
  <si>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</si>
  <si>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</si>
  <si>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</si>
  <si>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</si>
  <si>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</si>
  <si>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</si>
  <si>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</si>
  <si>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</si>
  <si>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</si>
  <si>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</si>
  <si>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</si>
  <si>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</si>
  <si>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</si>
  <si>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</si>
  <si>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</si>
  <si>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</si>
  <si>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</si>
  <si>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</si>
  <si>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</si>
  <si>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</si>
  <si>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</si>
  <si>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</si>
  <si>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</si>
  <si>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</si>
  <si>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</si>
  <si>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</si>
  <si>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</si>
  <si>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</si>
  <si>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</si>
  <si>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</si>
  <si>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</si>
  <si>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</si>
  <si>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</si>
  <si>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</si>
  <si>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</si>
  <si>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</si>
  <si>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</si>
  <si>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</si>
  <si>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</si>
  <si>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</si>
  <si>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</si>
  <si>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</si>
  <si>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</si>
  <si>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</si>
  <si>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</si>
  <si>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</si>
  <si>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</si>
  <si>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</si>
  <si>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</si>
  <si>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</si>
  <si>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</si>
  <si>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</si>
  <si>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</si>
  <si>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</si>
  <si>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</si>
  <si>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</si>
  <si>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</si>
  <si>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</si>
  <si>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</si>
  <si>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</si>
  <si>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</si>
  <si>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</si>
  <si>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</si>
  <si>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</si>
  <si>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</si>
  <si>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</si>
  <si>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</si>
  <si>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</si>
  <si>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</si>
  <si>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</si>
  <si>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</si>
  <si>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</si>
  <si>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</si>
  <si>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</si>
  <si>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</si>
  <si>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</si>
  <si>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</si>
  <si>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</si>
  <si>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</si>
  <si>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</si>
  <si>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</si>
  <si>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</si>
  <si>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</si>
  <si>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</si>
  <si>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</si>
  <si>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</si>
  <si>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</si>
  <si>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</si>
  <si>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</si>
  <si>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</si>
  <si>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</si>
  <si>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</si>
  <si>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</si>
  <si>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</si>
  <si>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</si>
  <si>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</si>
  <si>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</si>
  <si>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</si>
  <si>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</si>
  <si>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</si>
  <si>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</si>
  <si>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</si>
  <si>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</si>
  <si>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</si>
  <si>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</si>
  <si>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</si>
  <si>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</si>
  <si>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</si>
  <si>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</si>
  <si>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</si>
  <si>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</si>
  <si>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</si>
  <si>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</si>
  <si>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</si>
  <si>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</si>
  <si>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</si>
  <si>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</si>
  <si>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</si>
  <si>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</si>
  <si>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</si>
  <si>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</si>
  <si>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</si>
  <si>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</si>
  <si>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</si>
  <si>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</si>
  <si>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</si>
  <si>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</si>
  <si>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</si>
  <si>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</si>
  <si>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</si>
  <si>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</si>
  <si>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</si>
  <si>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</si>
  <si>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</si>
  <si>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</si>
  <si>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</si>
  <si>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</si>
  <si>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</si>
  <si>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</si>
  <si>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</si>
  <si>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</si>
  <si>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</si>
  <si>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</si>
  <si>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</si>
  <si>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</si>
  <si>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</si>
  <si>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</si>
  <si>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</si>
  <si>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</si>
  <si>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</si>
  <si>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</si>
  <si>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</si>
  <si>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</si>
  <si>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</si>
  <si>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</si>
  <si>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</si>
  <si>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</si>
  <si>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</si>
  <si>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</si>
  <si>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</si>
  <si>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</si>
  <si>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</si>
  <si>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</si>
  <si>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</si>
  <si>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</si>
  <si>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</si>
  <si>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</si>
  <si>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</si>
  <si>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</si>
  <si>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</si>
  <si>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</si>
  <si>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</si>
  <si>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</si>
  <si>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</si>
  <si>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</si>
  <si>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</si>
  <si>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</si>
  <si>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</si>
  <si>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</si>
  <si>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</si>
  <si>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</si>
  <si>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</si>
  <si>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</si>
  <si>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</si>
  <si>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</si>
  <si>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</si>
  <si>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</si>
  <si>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</si>
  <si>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</si>
  <si>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</si>
  <si>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</si>
  <si>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</si>
  <si>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</si>
  <si>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</si>
  <si>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</si>
  <si>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</si>
  <si>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</si>
  <si>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</si>
  <si>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</si>
  <si>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</si>
  <si>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</si>
  <si>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</si>
  <si>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</si>
  <si>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</si>
  <si>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</si>
  <si>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</si>
  <si>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</si>
  <si>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</si>
  <si>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</si>
  <si>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</si>
  <si>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</si>
  <si>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</si>
  <si>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</si>
  <si>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</si>
  <si>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</si>
  <si>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</si>
  <si>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</si>
  <si>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</si>
  <si>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</si>
  <si>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</si>
  <si>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</si>
  <si>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</si>
  <si>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</si>
  <si>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</si>
  <si>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</si>
  <si>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</si>
  <si>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</si>
  <si>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</si>
  <si>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</si>
  <si>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</si>
  <si>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</si>
  <si>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</si>
  <si>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</si>
  <si>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</si>
  <si>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</si>
  <si>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</si>
  <si>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</si>
  <si>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</si>
  <si>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</si>
  <si>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</si>
  <si>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</si>
  <si>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</si>
  <si>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</si>
  <si>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</si>
  <si>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</si>
  <si>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</si>
  <si>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</si>
  <si>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</si>
  <si>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</si>
  <si>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</si>
  <si>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</si>
  <si>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</si>
  <si>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</si>
  <si>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</si>
  <si>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</si>
  <si>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</si>
  <si>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</si>
  <si>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</si>
  <si>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</si>
  <si>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</si>
  <si>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</si>
  <si>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</si>
  <si>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</si>
  <si>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</si>
  <si>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</si>
  <si>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</si>
  <si>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</si>
  <si>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</si>
  <si>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</si>
  <si>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</si>
  <si>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</si>
  <si>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</si>
  <si>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</si>
  <si>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</si>
  <si>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</si>
  <si>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</si>
  <si>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</si>
  <si>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</si>
  <si>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</si>
  <si>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</si>
  <si>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</si>
  <si>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</si>
  <si>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</si>
  <si>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</si>
  <si>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</si>
  <si>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</si>
  <si>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</si>
  <si>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</si>
  <si>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</si>
  <si>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</si>
  <si>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</si>
  <si>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</si>
  <si>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</si>
  <si>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</si>
  <si>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</si>
  <si>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</si>
  <si>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</si>
  <si>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</si>
  <si>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</si>
  <si>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</si>
  <si>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</si>
  <si>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</si>
  <si>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</si>
  <si>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</si>
  <si>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</si>
  <si>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</si>
  <si>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</si>
  <si>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</si>
  <si>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</si>
  <si>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</si>
  <si>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</si>
  <si>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</si>
  <si>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</si>
  <si>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</si>
  <si>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</si>
  <si>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</si>
  <si>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</si>
  <si>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</si>
  <si>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</si>
  <si>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</si>
  <si>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</si>
  <si>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</si>
  <si>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</si>
  <si>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</si>
  <si>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</si>
  <si>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</si>
  <si>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</si>
  <si>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</si>
  <si>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</si>
  <si>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</si>
  <si>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</si>
  <si>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</si>
  <si>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</si>
  <si>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</si>
  <si>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</si>
  <si>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</si>
  <si>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</si>
  <si>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</si>
  <si>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</si>
  <si>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</si>
  <si>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</si>
  <si>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</si>
  <si>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</si>
  <si>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</si>
  <si>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</si>
  <si>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</si>
  <si>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</si>
  <si>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</si>
  <si>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</si>
  <si>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</si>
  <si>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</si>
  <si>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</si>
  <si>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</si>
  <si>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</si>
  <si>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</si>
  <si>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</si>
  <si>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</si>
  <si>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</si>
  <si>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</si>
  <si>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</si>
  <si>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</si>
  <si>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</si>
  <si>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</si>
  <si>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</si>
  <si>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</si>
  <si>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</si>
  <si>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</si>
  <si>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</si>
  <si>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</si>
  <si>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</si>
  <si>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</si>
  <si>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</si>
  <si>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</si>
  <si>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</si>
  <si>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</si>
  <si>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</si>
  <si>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</si>
  <si>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</si>
  <si>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</si>
  <si>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</si>
  <si>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</si>
  <si>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</si>
  <si>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</si>
  <si>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</si>
  <si>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</si>
  <si>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</si>
  <si>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</si>
  <si>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</si>
  <si>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</si>
  <si>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</si>
  <si>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</si>
  <si>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</si>
  <si>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</si>
  <si>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</si>
  <si>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</si>
  <si>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</si>
  <si>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</si>
  <si>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</si>
  <si>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</si>
  <si>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</si>
  <si>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</si>
  <si>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</si>
  <si>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</si>
  <si>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</si>
  <si>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</si>
  <si>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</si>
  <si>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</si>
  <si>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</si>
  <si>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</si>
  <si>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</si>
  <si>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</si>
  <si>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</si>
  <si>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</si>
  <si>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</si>
  <si>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</si>
  <si>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</si>
  <si>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</si>
  <si>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</si>
  <si>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</si>
  <si>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</si>
  <si>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</si>
  <si>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</si>
  <si>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</si>
  <si>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</si>
  <si>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</si>
  <si>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</si>
  <si>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</si>
  <si>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</si>
  <si>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</si>
  <si>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</si>
  <si>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</si>
  <si>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</si>
  <si>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</si>
  <si>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</si>
  <si>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</si>
  <si>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</si>
  <si>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</si>
  <si>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</si>
  <si>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</si>
  <si>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</si>
  <si>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</si>
  <si>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</si>
  <si>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</si>
  <si>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</si>
  <si>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</si>
  <si>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</si>
  <si>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</si>
  <si>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</si>
  <si>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</si>
  <si>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</si>
  <si>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</si>
  <si>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</si>
  <si>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</si>
  <si>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</si>
  <si>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</si>
  <si>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</si>
  <si>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</si>
  <si>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</si>
  <si>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</si>
  <si>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</si>
  <si>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</si>
  <si>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</si>
  <si>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</si>
  <si>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</si>
  <si>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</si>
  <si>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</si>
  <si>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</si>
  <si>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</si>
  <si>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</si>
  <si>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</si>
  <si>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</si>
  <si>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</si>
  <si>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</si>
  <si>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</si>
  <si>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</si>
  <si>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</si>
  <si>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</si>
  <si>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</si>
  <si>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</si>
  <si>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</si>
  <si>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</si>
  <si>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</si>
  <si>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</si>
  <si>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</si>
  <si>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</si>
  <si>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</si>
  <si>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</si>
  <si>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</si>
  <si>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</si>
  <si>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</si>
  <si>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</si>
  <si>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</si>
  <si>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</si>
  <si>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</si>
  <si>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</si>
  <si>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</si>
  <si>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</si>
  <si>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</si>
  <si>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</si>
  <si>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</si>
  <si>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</si>
  <si>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</si>
  <si>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</si>
  <si>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</si>
  <si>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</si>
  <si>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</si>
  <si>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</si>
  <si>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</si>
  <si>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</si>
  <si>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</si>
  <si>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</si>
  <si>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</si>
  <si>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</si>
  <si>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</si>
  <si>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</si>
  <si>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</si>
  <si>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</si>
  <si>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</si>
  <si>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</si>
  <si>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</si>
  <si>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</si>
  <si>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</si>
  <si>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</si>
  <si>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</si>
  <si>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</si>
  <si>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</si>
  <si>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</si>
  <si>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</si>
  <si>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</si>
  <si>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</si>
  <si>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</si>
  <si>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</si>
  <si>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</si>
  <si>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</si>
  <si>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</si>
  <si>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</si>
  <si>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</si>
  <si>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</si>
  <si>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</si>
  <si>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</si>
  <si>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</si>
  <si>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</si>
  <si>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</si>
  <si>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</si>
  <si>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</si>
  <si>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</si>
  <si>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</si>
  <si>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</si>
  <si>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</si>
  <si>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</si>
  <si>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</si>
  <si>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</si>
  <si>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</si>
  <si>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</si>
  <si>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</si>
  <si>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</si>
  <si>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</si>
  <si>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</si>
  <si>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</si>
  <si>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</si>
  <si>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</si>
  <si>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</si>
  <si>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</si>
  <si>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</si>
  <si>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</si>
  <si>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</si>
  <si>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</si>
  <si>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</si>
  <si>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</si>
  <si>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</si>
  <si>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</si>
  <si>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</si>
  <si>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</si>
  <si>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</si>
  <si>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</si>
  <si>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</si>
  <si>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</si>
  <si>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</si>
  <si>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</si>
  <si>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</si>
  <si>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</si>
  <si>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</si>
  <si>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</si>
  <si>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</si>
  <si>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</si>
  <si>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</si>
  <si>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</si>
  <si>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</si>
  <si>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</si>
  <si>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</si>
  <si>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</si>
  <si>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</si>
  <si>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</si>
  <si>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</si>
  <si>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</si>
  <si>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</si>
  <si>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</si>
  <si>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</si>
  <si>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</si>
  <si>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</si>
  <si>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</si>
  <si>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</si>
  <si>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</si>
  <si>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</si>
  <si>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</si>
  <si>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</si>
  <si>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</si>
  <si>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</si>
  <si>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</si>
  <si>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</si>
  <si>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</si>
  <si>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</si>
  <si>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</si>
  <si>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</si>
  <si>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</si>
  <si>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</si>
  <si>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</si>
  <si>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</si>
  <si>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</si>
  <si>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</si>
  <si>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</si>
  <si>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</si>
  <si>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</si>
  <si>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</si>
  <si>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</si>
  <si>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</si>
  <si>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</si>
  <si>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</si>
  <si>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</si>
  <si>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</si>
  <si>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</si>
  <si>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</si>
  <si>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</si>
  <si>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</si>
  <si>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</si>
  <si>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</si>
  <si>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</si>
  <si>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</si>
  <si>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</si>
  <si>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</si>
  <si>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</si>
  <si>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</si>
  <si>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</si>
  <si>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</si>
  <si>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</si>
  <si>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</si>
  <si>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</si>
  <si>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</si>
  <si>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</si>
  <si>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</si>
  <si>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</si>
  <si>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</si>
  <si>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</si>
  <si>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</si>
  <si>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</si>
  <si>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</si>
  <si>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</si>
  <si>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</si>
  <si>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</si>
  <si>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</si>
  <si>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</si>
  <si>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</si>
  <si>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</si>
  <si>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</si>
  <si>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</si>
  <si>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</si>
  <si>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</si>
  <si>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</si>
  <si>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</si>
  <si>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</si>
  <si>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</si>
  <si>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</si>
  <si>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</si>
  <si>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</si>
  <si>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</si>
  <si>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</si>
  <si>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</si>
  <si>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</si>
  <si>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</si>
  <si>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</si>
  <si>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</si>
  <si>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</si>
  <si>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</si>
  <si>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</si>
  <si>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</si>
  <si>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</si>
  <si>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</si>
  <si>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</si>
  <si>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</si>
  <si>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</si>
  <si>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</si>
  <si>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</si>
  <si>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</si>
  <si>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</si>
  <si>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</si>
  <si>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</si>
  <si>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</si>
  <si>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</si>
  <si>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</si>
  <si>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</si>
  <si>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</si>
  <si>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</si>
  <si>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</si>
  <si>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</si>
  <si>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</si>
  <si>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</si>
  <si>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</si>
  <si>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</si>
  <si>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</si>
  <si>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</si>
  <si>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</si>
  <si>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</si>
  <si>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</si>
  <si>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</si>
  <si>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</si>
  <si>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</si>
  <si>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</si>
  <si>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</si>
  <si>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</si>
  <si>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</si>
  <si>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</si>
  <si>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</si>
  <si>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</si>
  <si>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</si>
  <si>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</si>
  <si>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</si>
  <si>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</si>
  <si>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</si>
  <si>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</si>
  <si>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</si>
  <si>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</si>
  <si>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</si>
  <si>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</si>
  <si>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</si>
  <si>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</si>
  <si>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</si>
  <si>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</si>
  <si>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</si>
  <si>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</si>
  <si>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</si>
  <si>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</si>
  <si>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</si>
  <si>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</si>
  <si>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</si>
  <si>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</si>
  <si>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</si>
  <si>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</si>
  <si>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</si>
  <si>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</si>
  <si>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</si>
  <si>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</si>
  <si>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</si>
  <si>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</si>
  <si>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</si>
  <si>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</si>
  <si>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</si>
  <si>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</si>
  <si>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</si>
  <si>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</si>
  <si>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</si>
  <si>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</si>
  <si>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</si>
  <si>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</si>
  <si>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</si>
  <si>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</si>
  <si>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</si>
  <si>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</si>
  <si>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</si>
  <si>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</si>
  <si>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</si>
  <si>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</si>
  <si>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</si>
  <si>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</si>
  <si>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</si>
  <si>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</si>
  <si>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</si>
  <si>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</si>
  <si>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</si>
  <si>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</si>
  <si>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</si>
  <si>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</si>
  <si>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</si>
  <si>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</si>
  <si>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</si>
  <si>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</si>
  <si>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</si>
  <si>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</si>
  <si>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</si>
  <si>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</si>
  <si>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</si>
  <si>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</si>
  <si>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</si>
  <si>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</si>
  <si>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</si>
  <si>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</si>
  <si>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</si>
  <si>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</si>
  <si>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</si>
  <si>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</si>
  <si>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</si>
  <si>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</si>
  <si>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</si>
  <si>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</si>
  <si>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</si>
  <si>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</si>
  <si>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</si>
  <si>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</si>
  <si>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</si>
  <si>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</si>
  <si>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</si>
  <si>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</si>
  <si>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</si>
  <si>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</si>
  <si>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</si>
  <si>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</si>
  <si>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</si>
  <si>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</si>
  <si>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</si>
  <si>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</si>
  <si>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</si>
  <si>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</si>
  <si>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</si>
  <si>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</si>
  <si>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</si>
  <si>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</si>
  <si>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</si>
  <si>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</si>
  <si>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</si>
  <si>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</si>
  <si>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</si>
  <si>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</si>
  <si>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</si>
  <si>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</si>
  <si>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</si>
  <si>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</si>
  <si>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</si>
  <si>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</si>
  <si>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</si>
  <si>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</si>
  <si>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</si>
  <si>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</si>
  <si>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</si>
  <si>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</si>
  <si>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</si>
  <si>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</si>
  <si>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</si>
  <si>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</si>
  <si>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</si>
  <si>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</si>
  <si>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</si>
  <si>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</si>
  <si>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</si>
  <si>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</si>
  <si>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</si>
  <si>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</si>
  <si>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</si>
  <si>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</si>
  <si>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</si>
  <si>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</si>
  <si>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</si>
  <si>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</si>
  <si>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</si>
  <si>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</si>
  <si>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</si>
  <si>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</si>
  <si>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</si>
  <si>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</si>
  <si>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</si>
  <si>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</si>
  <si>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</si>
  <si>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</si>
  <si>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</si>
  <si>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</si>
  <si>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</si>
  <si>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</si>
  <si>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</si>
  <si>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</si>
  <si>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</si>
  <si>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</si>
  <si>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</si>
  <si>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</si>
  <si>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</si>
  <si>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</si>
  <si>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</si>
  <si>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</si>
  <si>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</si>
  <si>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</si>
  <si>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</si>
  <si>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</si>
  <si>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</si>
  <si>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</si>
  <si>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</si>
  <si>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</si>
  <si>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</si>
  <si>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</si>
  <si>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</si>
  <si>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</si>
  <si>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</si>
  <si>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</si>
  <si>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</si>
  <si>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</si>
  <si>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</si>
  <si>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</si>
  <si>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</si>
  <si>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</si>
  <si>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</si>
  <si>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</si>
  <si>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</si>
  <si>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</si>
  <si>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</si>
  <si>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</si>
  <si>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</si>
  <si>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</si>
  <si>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</si>
  <si>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</si>
  <si>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</si>
  <si>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</si>
  <si>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</si>
  <si>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</si>
  <si>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</si>
  <si>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</si>
  <si>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</si>
  <si>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</si>
  <si>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</si>
  <si>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</si>
  <si>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</si>
  <si>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</si>
  <si>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</si>
  <si>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</si>
  <si>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76.18.93.0479</t>
  </si>
  <si>
    <t>76.18.96.0447</t>
  </si>
  <si>
    <t>EL PRESENTE CONTRATO TIENE POR OBJETO PROVEER AL CONTRATISTA DE LOS RECURSOS DE QUE TRATA LA CALUSULA TERCERA DEL MISMO, PARA QUE ESTE ADMINISTRE EL HOGAR INFANTIL TEOFILO R. POTES Y, ATRAVEZ DEL MISMO, BRINDE ATENCION INTEGRAL A MENORES DE 5 AÑOS, INVOLUCRANDO SU CONTEXTO FAMILIAR.</t>
  </si>
  <si>
    <t>EL PRESENTE CONTRATO TIENE POR OBJETO PROVEER AL CONTRATISTA DE LOS RECURSOS DE QUE TRATA LA CALUSULA TERCERA, PARA QUE ESTE ADMINISTRE EL HOGAR INFANTIL TEOFILO R. POTES-BUENAVENTURA Y, ATRAVEZ DEL MISMO BRINDE ATENCION INTEGRAL A NIÑOS MENORES DE 6 AÑOS, INVOLUCRANDO SU CONTEXTO FAMILIAR</t>
  </si>
  <si>
    <t>76.18.97.0493</t>
  </si>
  <si>
    <t>76.26.00.0092</t>
  </si>
  <si>
    <t>EL PRESENTE CONTRATO TIENE POR OBJETO BRINDAR, A TRAVES DEL HOGAR INFANTIL TEOFILO R. POTE, ATENCION A LAS NECESIDADES BASICAS DE PROTECCION, NUTRICION, DESARROLLO INDIVIDUAL Y SOCIAL, ALOS NIÑOS Y NIÑAS MENORES DE 6 AÑOS, INVOLUCRANDO SU CONTEXTO FAMILIAR Y SOCIAL, CONFORME A LAS NORMAS Y LINIEAMIENTO TECNICO ADMINISTRATIVOO DE ICBF, LOS CUALES HACEN PARTE INTEGRAL DEL PRESENTE CONTRATO, PARA LO CUAL PROVEERA AL CONTRATISTA DE LOS RECURSOS DE QEU TRATA LA CLAUSULA CUARTA.</t>
  </si>
  <si>
    <t>76.26.01.0632</t>
  </si>
  <si>
    <t>76.26.01.103</t>
  </si>
  <si>
    <t>76.26.04.095</t>
  </si>
  <si>
    <t>BRINDAR ATENCION A NIÑOS Y NIÑAS DE 6 MESES HASTA LOS 6 AÑOS EN EL HOGAR INFANTIL TEOFILO R. POTES - BUENAVENTURA</t>
  </si>
  <si>
    <t>76.2608.002</t>
  </si>
  <si>
    <t>BRINDAR ATENCIN INTEGRAL A LOS NIÑOS Y NIÑAS ENTRE 6 MESES Y HASTA LOS 5 AÑOS 11 MESES DE EDAD, CON VULNERABILIDAD ECONOMICA SOCIAL, DANDO PRIORIDAD A LOS NIÑOS Y NIÑAS PERTENECIENTES A LOS NIVELES I Y II DEL SISBEN, A QUIENES POR RAZON DE TRABAJO DE SUS PADES O ADULTO RESPONSABLES DE SU CUIDADO PERMANECES SOLOS TEMPORALMENTEY ALOS HIJOS DE  FAMILIAS EN SISTUACION DE DESPLAZAMIENTO.</t>
  </si>
  <si>
    <t>76.26.10.100</t>
  </si>
  <si>
    <t>76.26.11.314</t>
  </si>
  <si>
    <t>76.26.12.686</t>
  </si>
  <si>
    <t>76.26.12.74</t>
  </si>
  <si>
    <t>76.26.12.1017</t>
  </si>
  <si>
    <t>ATENDER A LA PRIMERA INFANCIA EN EL MARCO DE LA ESTRATEGIA "DE CERO A SIEMPRE" DE CONFORMIDAD CON LA DIRECTRICES, LINEAMIENTOS Y PARA METROS ESTABLECIDOS POR EL ICBF, ASI COMO REGULAR LAS RELACIONES ENTRE LAS PARTES DERIVADAS DE LA NETREGA DE APORTES DEL ICBF A EL CONTRATISTA,  PARA QUE ESTE ASUMA CON SU PERSONAL Y BAJO SU EXCUSIVA RESPONSABILIDAD DECHIA ATENCION.</t>
  </si>
  <si>
    <t>76.26.15.05</t>
  </si>
  <si>
    <t>76.26.17.888</t>
  </si>
  <si>
    <t>76.26.17.497</t>
  </si>
  <si>
    <t>PRESTAR EL SERVICIO DE ATENCION INTEGRAL A, LOS NIÑOS Y NIÑAS MENORES DE 5 AÑOS, O HAST SU INGRESO AL GRADO DE TRANSICION , CON EL FIN DE PROMOVER EL DESARROLLO INTEGRAÑ DE LA PRIMERA INFANCIA, DE CONFORMIDAD CON EL MANUAL OPERATIVO DE LA MODALIDAD INSTITUCIONAL Y LAS DIRECTRICES ESTABLECIDAS POR EL ICBF, EN EL MARCO DE LA POLITICA DE ESTADO DE DESAROLLO INTEGRAL DE LA PRIMERA INFANCIA "DE CERO A SIEMPRE" EN EL SERVICIO HOGARES INFANTILES</t>
  </si>
  <si>
    <t>76.26.19.0216</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</si>
  <si>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</si>
  <si>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76.26.20.366</t>
  </si>
  <si>
    <t>76.26.20.579</t>
  </si>
  <si>
    <t>LEYDI KATHERINE LANDAZURI GRANJA</t>
  </si>
  <si>
    <t>CALLE 3 # 18-07</t>
  </si>
  <si>
    <t>2434758</t>
  </si>
  <si>
    <t>hiteofilorpotes@hotmail.com</t>
  </si>
  <si>
    <t>LEYDI KATHERINE LANDAZURI</t>
  </si>
  <si>
    <t>2021-76-10001947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</si>
</sst>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60" zoomScaleNormal="6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890313136</v>
      </c>
      <c r="C20" s="5"/>
      <c r="D20" s="73"/>
      <c r="E20" s="5"/>
      <c r="F20" s="5"/>
      <c r="G20" s="5"/>
      <c r="H20" s="184"/>
      <c r="I20" s="147" t="s">
        <v>1155</v>
      </c>
      <c r="J20" s="148" t="s">
        <v>1039</v>
      </c>
      <c r="K20" s="149">
        <v>1072728600</v>
      </c>
      <c r="L20" s="150"/>
      <c r="M20" s="150">
        <v>44561</v>
      </c>
      <c r="N20" s="133">
        <f>+(M20-L20)/30</f>
        <v>1485.3666666666666</v>
      </c>
      <c r="O20" s="136"/>
      <c r="U20" s="132"/>
      <c r="V20" s="105">
        <f ca="1">NOW()</f>
        <v>44200.569733796299</v>
      </c>
      <c r="W20" s="105">
        <f ca="1">NOW()</f>
        <v>44200.569733796299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HOGAR INFANTIL TEOFILO R. POTES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2677</v>
      </c>
      <c r="E48" s="143">
        <v>33979</v>
      </c>
      <c r="F48" s="143">
        <v>34334</v>
      </c>
      <c r="G48" s="158">
        <f>IF(AND(E48&lt;&gt;"",F48&lt;&gt;""),((F48-E48)/30),"")</f>
        <v>11.833333333333334</v>
      </c>
      <c r="H48" s="114" t="s">
        <v>2679</v>
      </c>
      <c r="I48" s="113" t="s">
        <v>1155</v>
      </c>
      <c r="J48" s="113" t="s">
        <v>1039</v>
      </c>
      <c r="K48" s="116">
        <v>54221114</v>
      </c>
      <c r="L48" s="115" t="s">
        <v>1148</v>
      </c>
      <c r="M48" s="117">
        <v>1</v>
      </c>
      <c r="N48" s="115" t="s">
        <v>27</v>
      </c>
      <c r="O48" s="115" t="s">
        <v>1148</v>
      </c>
      <c r="P48" s="78"/>
    </row>
    <row r="49" spans="1:16" s="6" customFormat="1" ht="24.75" customHeight="1" x14ac:dyDescent="0.25">
      <c r="A49" s="141">
        <v>2</v>
      </c>
      <c r="B49" s="111" t="s">
        <v>2665</v>
      </c>
      <c r="C49" s="112" t="s">
        <v>31</v>
      </c>
      <c r="D49" s="110" t="s">
        <v>2678</v>
      </c>
      <c r="E49" s="143">
        <v>35066</v>
      </c>
      <c r="F49" s="143">
        <v>35430</v>
      </c>
      <c r="G49" s="158">
        <f t="shared" ref="G49:G50" si="2">IF(AND(E49&lt;&gt;"",F49&lt;&gt;""),((F49-E49)/30),"")</f>
        <v>12.133333333333333</v>
      </c>
      <c r="H49" s="114" t="s">
        <v>2680</v>
      </c>
      <c r="I49" s="113" t="s">
        <v>1155</v>
      </c>
      <c r="J49" s="113" t="s">
        <v>1039</v>
      </c>
      <c r="K49" s="116">
        <v>93814060</v>
      </c>
      <c r="L49" s="115" t="s">
        <v>1148</v>
      </c>
      <c r="M49" s="117">
        <v>1</v>
      </c>
      <c r="N49" s="115" t="s">
        <v>27</v>
      </c>
      <c r="O49" s="115" t="s">
        <v>1148</v>
      </c>
      <c r="P49" s="78"/>
    </row>
    <row r="50" spans="1:16" s="6" customFormat="1" ht="24.75" customHeight="1" x14ac:dyDescent="0.25">
      <c r="A50" s="141">
        <v>3</v>
      </c>
      <c r="B50" s="111" t="s">
        <v>2665</v>
      </c>
      <c r="C50" s="112" t="s">
        <v>31</v>
      </c>
      <c r="D50" s="110" t="s">
        <v>2681</v>
      </c>
      <c r="E50" s="143">
        <v>35432</v>
      </c>
      <c r="F50" s="143">
        <v>35795</v>
      </c>
      <c r="G50" s="158">
        <f t="shared" si="2"/>
        <v>12.1</v>
      </c>
      <c r="H50" s="120" t="s">
        <v>2680</v>
      </c>
      <c r="I50" s="113" t="s">
        <v>1155</v>
      </c>
      <c r="J50" s="113" t="s">
        <v>1039</v>
      </c>
      <c r="K50" s="116">
        <v>109760550</v>
      </c>
      <c r="L50" s="115" t="s">
        <v>1148</v>
      </c>
      <c r="M50" s="117">
        <v>1</v>
      </c>
      <c r="N50" s="115" t="s">
        <v>27</v>
      </c>
      <c r="O50" s="115" t="s">
        <v>1148</v>
      </c>
      <c r="P50" s="78"/>
    </row>
    <row r="51" spans="1:16" s="6" customFormat="1" ht="24.75" customHeight="1" outlineLevel="1" x14ac:dyDescent="0.25">
      <c r="A51" s="141">
        <v>4</v>
      </c>
      <c r="B51" s="111" t="s">
        <v>2665</v>
      </c>
      <c r="C51" s="112" t="s">
        <v>31</v>
      </c>
      <c r="D51" s="110" t="s">
        <v>2682</v>
      </c>
      <c r="E51" s="143">
        <v>36529</v>
      </c>
      <c r="F51" s="143">
        <v>36891</v>
      </c>
      <c r="G51" s="158">
        <f t="shared" ref="G51:G107" si="3">IF(AND(E51&lt;&gt;"",F51&lt;&gt;""),((F51-E51)/30),"")</f>
        <v>12.066666666666666</v>
      </c>
      <c r="H51" s="114" t="s">
        <v>2683</v>
      </c>
      <c r="I51" s="113" t="s">
        <v>1155</v>
      </c>
      <c r="J51" s="113" t="s">
        <v>1039</v>
      </c>
      <c r="K51" s="116">
        <v>168654151</v>
      </c>
      <c r="L51" s="115" t="s">
        <v>1148</v>
      </c>
      <c r="M51" s="117">
        <v>1</v>
      </c>
      <c r="N51" s="115" t="s">
        <v>27</v>
      </c>
      <c r="O51" s="115" t="s">
        <v>1148</v>
      </c>
      <c r="P51" s="78"/>
    </row>
    <row r="52" spans="1:16" s="7" customFormat="1" ht="24.75" customHeight="1" outlineLevel="1" x14ac:dyDescent="0.25">
      <c r="A52" s="142">
        <v>5</v>
      </c>
      <c r="B52" s="111" t="s">
        <v>2665</v>
      </c>
      <c r="C52" s="112" t="s">
        <v>31</v>
      </c>
      <c r="D52" s="110" t="s">
        <v>2684</v>
      </c>
      <c r="E52" s="143">
        <v>36893</v>
      </c>
      <c r="F52" s="143">
        <v>37256</v>
      </c>
      <c r="G52" s="158">
        <f t="shared" si="3"/>
        <v>12.1</v>
      </c>
      <c r="H52" s="120" t="s">
        <v>2683</v>
      </c>
      <c r="I52" s="113" t="s">
        <v>1155</v>
      </c>
      <c r="J52" s="113" t="s">
        <v>1039</v>
      </c>
      <c r="K52" s="116">
        <v>154969925</v>
      </c>
      <c r="L52" s="115" t="s">
        <v>1148</v>
      </c>
      <c r="M52" s="117">
        <v>1</v>
      </c>
      <c r="N52" s="115" t="s">
        <v>27</v>
      </c>
      <c r="O52" s="115" t="s">
        <v>1148</v>
      </c>
      <c r="P52" s="79"/>
    </row>
    <row r="53" spans="1:16" s="7" customFormat="1" ht="24.75" customHeight="1" outlineLevel="1" x14ac:dyDescent="0.25">
      <c r="A53" s="142">
        <v>6</v>
      </c>
      <c r="B53" s="111" t="s">
        <v>2665</v>
      </c>
      <c r="C53" s="112" t="s">
        <v>31</v>
      </c>
      <c r="D53" s="110" t="s">
        <v>2685</v>
      </c>
      <c r="E53" s="143">
        <v>37258</v>
      </c>
      <c r="F53" s="143">
        <v>37621</v>
      </c>
      <c r="G53" s="158">
        <f t="shared" si="3"/>
        <v>12.1</v>
      </c>
      <c r="H53" s="120" t="s">
        <v>2683</v>
      </c>
      <c r="I53" s="113" t="s">
        <v>1155</v>
      </c>
      <c r="J53" s="113" t="s">
        <v>1039</v>
      </c>
      <c r="K53" s="116">
        <v>193015391</v>
      </c>
      <c r="L53" s="115" t="s">
        <v>1148</v>
      </c>
      <c r="M53" s="117">
        <v>1</v>
      </c>
      <c r="N53" s="115" t="s">
        <v>27</v>
      </c>
      <c r="O53" s="115" t="s">
        <v>1148</v>
      </c>
      <c r="P53" s="79"/>
    </row>
    <row r="54" spans="1:16" s="7" customFormat="1" ht="24.75" customHeight="1" outlineLevel="1" x14ac:dyDescent="0.25">
      <c r="A54" s="142">
        <v>7</v>
      </c>
      <c r="B54" s="111" t="s">
        <v>2665</v>
      </c>
      <c r="C54" s="112" t="s">
        <v>31</v>
      </c>
      <c r="D54" s="110" t="s">
        <v>2686</v>
      </c>
      <c r="E54" s="143">
        <v>38019</v>
      </c>
      <c r="F54" s="143">
        <v>38352</v>
      </c>
      <c r="G54" s="158">
        <f t="shared" si="3"/>
        <v>11.1</v>
      </c>
      <c r="H54" s="114" t="s">
        <v>2687</v>
      </c>
      <c r="I54" s="113" t="s">
        <v>1155</v>
      </c>
      <c r="J54" s="113" t="s">
        <v>1039</v>
      </c>
      <c r="K54" s="118">
        <v>195905791</v>
      </c>
      <c r="L54" s="115" t="s">
        <v>1148</v>
      </c>
      <c r="M54" s="117">
        <v>1</v>
      </c>
      <c r="N54" s="115" t="s">
        <v>27</v>
      </c>
      <c r="O54" s="115" t="s">
        <v>1148</v>
      </c>
      <c r="P54" s="79"/>
    </row>
    <row r="55" spans="1:16" s="7" customFormat="1" ht="24.75" customHeight="1" outlineLevel="1" x14ac:dyDescent="0.25">
      <c r="A55" s="142">
        <v>8</v>
      </c>
      <c r="B55" s="111" t="s">
        <v>2665</v>
      </c>
      <c r="C55" s="112" t="s">
        <v>31</v>
      </c>
      <c r="D55" s="110" t="s">
        <v>2688</v>
      </c>
      <c r="E55" s="143">
        <v>39449</v>
      </c>
      <c r="F55" s="143">
        <v>39813</v>
      </c>
      <c r="G55" s="158">
        <f t="shared" si="3"/>
        <v>12.133333333333333</v>
      </c>
      <c r="H55" s="114" t="s">
        <v>2689</v>
      </c>
      <c r="I55" s="113" t="s">
        <v>1155</v>
      </c>
      <c r="J55" s="113" t="s">
        <v>1039</v>
      </c>
      <c r="K55" s="118">
        <v>255668597</v>
      </c>
      <c r="L55" s="115" t="s">
        <v>1148</v>
      </c>
      <c r="M55" s="117">
        <v>1</v>
      </c>
      <c r="N55" s="115" t="s">
        <v>27</v>
      </c>
      <c r="O55" s="115" t="s">
        <v>1148</v>
      </c>
      <c r="P55" s="79"/>
    </row>
    <row r="56" spans="1:16" s="7" customFormat="1" ht="24.75" customHeight="1" outlineLevel="1" x14ac:dyDescent="0.25">
      <c r="A56" s="142">
        <v>9</v>
      </c>
      <c r="B56" s="111" t="s">
        <v>2665</v>
      </c>
      <c r="C56" s="112" t="s">
        <v>31</v>
      </c>
      <c r="D56" s="110" t="s">
        <v>2690</v>
      </c>
      <c r="E56" s="143">
        <v>40180</v>
      </c>
      <c r="F56" s="143">
        <v>40543</v>
      </c>
      <c r="G56" s="158">
        <f t="shared" si="3"/>
        <v>12.1</v>
      </c>
      <c r="H56" s="120" t="s">
        <v>2689</v>
      </c>
      <c r="I56" s="113" t="s">
        <v>1155</v>
      </c>
      <c r="J56" s="113" t="s">
        <v>1039</v>
      </c>
      <c r="K56" s="118">
        <v>303474397</v>
      </c>
      <c r="L56" s="115" t="s">
        <v>1148</v>
      </c>
      <c r="M56" s="117">
        <v>1</v>
      </c>
      <c r="N56" s="115" t="s">
        <v>27</v>
      </c>
      <c r="O56" s="115" t="s">
        <v>26</v>
      </c>
      <c r="P56" s="79"/>
    </row>
    <row r="57" spans="1:16" s="7" customFormat="1" ht="24.75" customHeight="1" outlineLevel="1" x14ac:dyDescent="0.25">
      <c r="A57" s="142">
        <v>10</v>
      </c>
      <c r="B57" s="64" t="s">
        <v>2665</v>
      </c>
      <c r="C57" s="65" t="s">
        <v>31</v>
      </c>
      <c r="D57" s="63" t="s">
        <v>2691</v>
      </c>
      <c r="E57" s="143">
        <v>40546</v>
      </c>
      <c r="F57" s="143">
        <v>40908</v>
      </c>
      <c r="G57" s="158">
        <f t="shared" si="3"/>
        <v>12.066666666666666</v>
      </c>
      <c r="H57" s="120" t="s">
        <v>2689</v>
      </c>
      <c r="I57" s="63" t="s">
        <v>1155</v>
      </c>
      <c r="J57" s="63" t="s">
        <v>1039</v>
      </c>
      <c r="K57" s="66">
        <v>270595236</v>
      </c>
      <c r="L57" s="65" t="s">
        <v>1148</v>
      </c>
      <c r="M57" s="67">
        <v>1</v>
      </c>
      <c r="N57" s="65" t="s">
        <v>27</v>
      </c>
      <c r="O57" s="65" t="s">
        <v>26</v>
      </c>
      <c r="P57" s="79"/>
    </row>
    <row r="58" spans="1:16" s="7" customFormat="1" ht="24.75" customHeight="1" outlineLevel="1" x14ac:dyDescent="0.25">
      <c r="A58" s="142">
        <v>11</v>
      </c>
      <c r="B58" s="64" t="s">
        <v>2665</v>
      </c>
      <c r="C58" s="65" t="s">
        <v>31</v>
      </c>
      <c r="D58" s="63" t="s">
        <v>2693</v>
      </c>
      <c r="E58" s="143">
        <v>40914</v>
      </c>
      <c r="F58" s="143">
        <v>41090</v>
      </c>
      <c r="G58" s="158">
        <f t="shared" si="3"/>
        <v>5.8666666666666663</v>
      </c>
      <c r="H58" s="120" t="s">
        <v>2689</v>
      </c>
      <c r="I58" s="63" t="s">
        <v>1155</v>
      </c>
      <c r="J58" s="63" t="s">
        <v>1039</v>
      </c>
      <c r="K58" s="66">
        <v>224494487</v>
      </c>
      <c r="L58" s="65" t="s">
        <v>1148</v>
      </c>
      <c r="M58" s="67">
        <v>1</v>
      </c>
      <c r="N58" s="65" t="s">
        <v>27</v>
      </c>
      <c r="O58" s="65" t="s">
        <v>26</v>
      </c>
      <c r="P58" s="79"/>
    </row>
    <row r="59" spans="1:16" s="7" customFormat="1" ht="24.75" customHeight="1" outlineLevel="1" x14ac:dyDescent="0.25">
      <c r="A59" s="142">
        <v>12</v>
      </c>
      <c r="B59" s="64" t="s">
        <v>2665</v>
      </c>
      <c r="C59" s="65" t="s">
        <v>31</v>
      </c>
      <c r="D59" s="63" t="s">
        <v>2692</v>
      </c>
      <c r="E59" s="143">
        <v>41081</v>
      </c>
      <c r="F59" s="143">
        <v>41273</v>
      </c>
      <c r="G59" s="158">
        <f t="shared" si="3"/>
        <v>6.4</v>
      </c>
      <c r="H59" s="120" t="s">
        <v>2689</v>
      </c>
      <c r="I59" s="63" t="s">
        <v>1155</v>
      </c>
      <c r="J59" s="63" t="s">
        <v>1039</v>
      </c>
      <c r="K59" s="66">
        <v>224375480</v>
      </c>
      <c r="L59" s="65" t="s">
        <v>1148</v>
      </c>
      <c r="M59" s="67">
        <v>1</v>
      </c>
      <c r="N59" s="65" t="s">
        <v>27</v>
      </c>
      <c r="O59" s="65" t="s">
        <v>26</v>
      </c>
      <c r="P59" s="79"/>
    </row>
    <row r="60" spans="1:16" s="7" customFormat="1" ht="24.75" customHeight="1" outlineLevel="1" x14ac:dyDescent="0.25">
      <c r="A60" s="142">
        <v>13</v>
      </c>
      <c r="B60" s="64" t="s">
        <v>2665</v>
      </c>
      <c r="C60" s="65" t="s">
        <v>31</v>
      </c>
      <c r="D60" s="63" t="s">
        <v>2694</v>
      </c>
      <c r="E60" s="143">
        <v>41247</v>
      </c>
      <c r="F60" s="143">
        <v>42004</v>
      </c>
      <c r="G60" s="158">
        <f t="shared" si="3"/>
        <v>25.233333333333334</v>
      </c>
      <c r="H60" s="64" t="s">
        <v>2695</v>
      </c>
      <c r="I60" s="63" t="s">
        <v>1155</v>
      </c>
      <c r="J60" s="63" t="s">
        <v>1039</v>
      </c>
      <c r="K60" s="66">
        <v>1242776094</v>
      </c>
      <c r="L60" s="65" t="s">
        <v>1148</v>
      </c>
      <c r="M60" s="67">
        <v>1</v>
      </c>
      <c r="N60" s="65" t="s">
        <v>2634</v>
      </c>
      <c r="O60" s="65" t="s">
        <v>26</v>
      </c>
      <c r="P60" s="79"/>
    </row>
    <row r="61" spans="1:16" s="7" customFormat="1" ht="24.75" customHeight="1" outlineLevel="1" x14ac:dyDescent="0.25">
      <c r="A61" s="142">
        <v>14</v>
      </c>
      <c r="B61" s="64" t="s">
        <v>2665</v>
      </c>
      <c r="C61" s="65" t="s">
        <v>31</v>
      </c>
      <c r="D61" s="63" t="s">
        <v>2696</v>
      </c>
      <c r="E61" s="143">
        <v>42013</v>
      </c>
      <c r="F61" s="143">
        <v>42369</v>
      </c>
      <c r="G61" s="158">
        <f t="shared" si="3"/>
        <v>11.866666666666667</v>
      </c>
      <c r="H61" s="120" t="s">
        <v>2695</v>
      </c>
      <c r="I61" s="63" t="s">
        <v>1155</v>
      </c>
      <c r="J61" s="63" t="s">
        <v>1039</v>
      </c>
      <c r="K61" s="66">
        <v>587277700</v>
      </c>
      <c r="L61" s="65" t="s">
        <v>1148</v>
      </c>
      <c r="M61" s="67">
        <v>1</v>
      </c>
      <c r="N61" s="65" t="s">
        <v>27</v>
      </c>
      <c r="O61" s="65" t="s">
        <v>26</v>
      </c>
      <c r="P61" s="79"/>
    </row>
    <row r="62" spans="1:16" s="7" customFormat="1" ht="24.75" customHeight="1" outlineLevel="1" x14ac:dyDescent="0.25">
      <c r="A62" s="142">
        <v>15</v>
      </c>
      <c r="B62" s="64" t="s">
        <v>2665</v>
      </c>
      <c r="C62" s="65" t="s">
        <v>31</v>
      </c>
      <c r="D62" s="63" t="s">
        <v>2697</v>
      </c>
      <c r="E62" s="143">
        <v>43040</v>
      </c>
      <c r="F62" s="143">
        <v>43404</v>
      </c>
      <c r="G62" s="158">
        <f t="shared" si="3"/>
        <v>12.133333333333333</v>
      </c>
      <c r="H62" s="120" t="s">
        <v>2699</v>
      </c>
      <c r="I62" s="63" t="s">
        <v>1155</v>
      </c>
      <c r="J62" s="63" t="s">
        <v>1039</v>
      </c>
      <c r="K62" s="66">
        <v>974866650</v>
      </c>
      <c r="L62" s="65" t="s">
        <v>1148</v>
      </c>
      <c r="M62" s="67">
        <v>1</v>
      </c>
      <c r="N62" s="65" t="s">
        <v>27</v>
      </c>
      <c r="O62" s="65" t="s">
        <v>26</v>
      </c>
      <c r="P62" s="79"/>
    </row>
    <row r="63" spans="1:16" s="7" customFormat="1" ht="24.75" customHeight="1" outlineLevel="1" x14ac:dyDescent="0.25">
      <c r="A63" s="142">
        <v>16</v>
      </c>
      <c r="B63" s="64" t="s">
        <v>2665</v>
      </c>
      <c r="C63" s="65" t="s">
        <v>31</v>
      </c>
      <c r="D63" s="63" t="s">
        <v>2698</v>
      </c>
      <c r="E63" s="143">
        <v>43405</v>
      </c>
      <c r="F63" s="143">
        <v>43465</v>
      </c>
      <c r="G63" s="158">
        <f t="shared" si="3"/>
        <v>2</v>
      </c>
      <c r="H63" s="120" t="s">
        <v>2699</v>
      </c>
      <c r="I63" s="63" t="s">
        <v>1155</v>
      </c>
      <c r="J63" s="63" t="s">
        <v>1039</v>
      </c>
      <c r="K63" s="66">
        <v>91570500</v>
      </c>
      <c r="L63" s="65" t="s">
        <v>1148</v>
      </c>
      <c r="M63" s="67">
        <v>1</v>
      </c>
      <c r="N63" s="65" t="s">
        <v>27</v>
      </c>
      <c r="O63" s="65" t="s">
        <v>26</v>
      </c>
      <c r="P63" s="79"/>
    </row>
    <row r="64" spans="1:16" s="7" customFormat="1" ht="24.75" customHeight="1" outlineLevel="1" x14ac:dyDescent="0.25">
      <c r="A64" s="142">
        <v>17</v>
      </c>
      <c r="B64" s="64" t="s">
        <v>2665</v>
      </c>
      <c r="C64" s="65" t="s">
        <v>31</v>
      </c>
      <c r="D64" s="63" t="s">
        <v>2700</v>
      </c>
      <c r="E64" s="143">
        <v>43482</v>
      </c>
      <c r="F64" s="143">
        <v>43812</v>
      </c>
      <c r="G64" s="158">
        <f t="shared" si="3"/>
        <v>11</v>
      </c>
      <c r="H64" s="120" t="s">
        <v>2701</v>
      </c>
      <c r="I64" s="63" t="s">
        <v>1155</v>
      </c>
      <c r="J64" s="63" t="s">
        <v>1039</v>
      </c>
      <c r="K64" s="66">
        <v>950119678</v>
      </c>
      <c r="L64" s="65" t="s">
        <v>1148</v>
      </c>
      <c r="M64" s="67">
        <v>1</v>
      </c>
      <c r="N64" s="65" t="s">
        <v>27</v>
      </c>
      <c r="O64" s="65" t="s">
        <v>1148</v>
      </c>
      <c r="P64" s="79"/>
    </row>
    <row r="65" spans="1:16" s="7" customFormat="1" ht="24.75" customHeight="1" outlineLevel="1" x14ac:dyDescent="0.25">
      <c r="A65" s="142">
        <v>18</v>
      </c>
      <c r="B65" s="64" t="s">
        <v>2665</v>
      </c>
      <c r="C65" s="65" t="s">
        <v>31</v>
      </c>
      <c r="D65" s="63" t="s">
        <v>2702</v>
      </c>
      <c r="E65" s="143">
        <v>43885</v>
      </c>
      <c r="F65" s="143">
        <v>44074</v>
      </c>
      <c r="G65" s="158">
        <f t="shared" si="3"/>
        <v>6.3</v>
      </c>
      <c r="H65" s="120" t="s">
        <v>2701</v>
      </c>
      <c r="I65" s="63" t="s">
        <v>1155</v>
      </c>
      <c r="J65" s="63" t="s">
        <v>1039</v>
      </c>
      <c r="K65" s="66">
        <v>660217380</v>
      </c>
      <c r="L65" s="65" t="s">
        <v>1148</v>
      </c>
      <c r="M65" s="67">
        <v>1</v>
      </c>
      <c r="N65" s="65" t="s">
        <v>27</v>
      </c>
      <c r="O65" s="65" t="s">
        <v>1148</v>
      </c>
      <c r="P65" s="79"/>
    </row>
    <row r="66" spans="1:16" s="7" customFormat="1" ht="24.75" customHeight="1" outlineLevel="1" x14ac:dyDescent="0.25">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2703</v>
      </c>
      <c r="E114" s="143">
        <v>44075</v>
      </c>
      <c r="F114" s="143">
        <v>44196</v>
      </c>
      <c r="G114" s="158">
        <f>IF(AND(E114&lt;&gt;"",F114&lt;&gt;""),((F114-E114)/30),"")</f>
        <v>4.0333333333333332</v>
      </c>
      <c r="H114" s="120" t="s">
        <v>2701</v>
      </c>
      <c r="I114" s="119" t="s">
        <v>1155</v>
      </c>
      <c r="J114" s="119" t="s">
        <v>1039</v>
      </c>
      <c r="K114" s="121">
        <v>398946980</v>
      </c>
      <c r="L114" s="100">
        <f>+IF(AND(K114&gt;0,O114="Ejecución"),(K114/877802)*Tabla28[[#This Row],[% participación]],IF(AND(K114&gt;0,O114&lt;&gt;"Ejecución"),"-",""))</f>
        <v>454.484018035958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27828</v>
      </c>
      <c r="D193" s="5"/>
      <c r="E193" s="124">
        <v>4179</v>
      </c>
      <c r="F193" s="5"/>
      <c r="G193" s="5"/>
      <c r="H193" s="145" t="s">
        <v>2704</v>
      </c>
      <c r="J193" s="5"/>
      <c r="K193" s="125">
        <v>33979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2705</v>
      </c>
      <c r="J211" s="27" t="s">
        <v>2622</v>
      </c>
      <c r="K211" s="146" t="s">
        <v>2705</v>
      </c>
      <c r="L211" s="21"/>
      <c r="M211" s="21"/>
      <c r="N211" s="21"/>
      <c r="O211" s="8"/>
    </row>
    <row r="212" spans="1:15" x14ac:dyDescent="0.25">
      <c r="A212" s="9"/>
      <c r="B212" s="27" t="s">
        <v>2619</v>
      </c>
      <c r="C212" s="145" t="s">
        <v>2708</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2021-01-04T18:41:20Z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