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<sst xmlns="http://schemas.openxmlformats.org/spreadsheetml/2006/main" count="3178" uniqueCount="2709">
  <si>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</si>
  <si>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</si>
  <si>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</si>
  <si>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</si>
  <si>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</si>
  <si>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</si>
  <si>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</si>
  <si>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</si>
  <si>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</si>
  <si>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</si>
  <si>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</si>
  <si>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</si>
  <si>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</si>
  <si>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</si>
  <si>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</si>
  <si>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</si>
  <si>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</si>
  <si>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</si>
  <si>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</si>
  <si>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</si>
  <si>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</si>
  <si>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</si>
  <si>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</si>
  <si>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</si>
  <si>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</si>
  <si>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</si>
  <si>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</si>
  <si>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</si>
  <si>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</si>
  <si>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</si>
  <si>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</si>
  <si>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</si>
  <si>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</si>
  <si>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</si>
  <si>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</si>
  <si>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</si>
  <si>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</si>
  <si>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</si>
  <si>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</si>
  <si>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</si>
  <si>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</si>
  <si>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</si>
  <si>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</si>
  <si>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</si>
  <si>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</si>
  <si>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</si>
  <si>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</si>
  <si>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</si>
  <si>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</si>
  <si>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</si>
  <si>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</si>
  <si>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</si>
  <si>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</si>
  <si>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</si>
  <si>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</si>
  <si>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</si>
  <si>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</si>
  <si>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</si>
  <si>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</si>
  <si>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</si>
  <si>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</si>
  <si>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</si>
  <si>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</si>
  <si>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</si>
  <si>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</si>
  <si>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</si>
  <si>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</si>
  <si>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</si>
  <si>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</si>
  <si>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</si>
  <si>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</si>
  <si>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</si>
  <si>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</si>
  <si>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</si>
  <si>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</si>
  <si>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</si>
  <si>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</si>
  <si>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</si>
  <si>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</si>
  <si>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</si>
  <si>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</si>
  <si>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</si>
  <si>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</si>
  <si>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</si>
  <si>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</si>
  <si>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</si>
  <si>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</si>
  <si>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</si>
  <si>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</si>
  <si>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</si>
  <si>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</si>
  <si>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</si>
  <si>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</si>
  <si>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</si>
  <si>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</si>
  <si>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</si>
  <si>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</si>
  <si>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</si>
  <si>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</si>
  <si>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</si>
  <si>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</si>
  <si>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</si>
  <si>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</si>
  <si>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</si>
  <si>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</si>
  <si>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</si>
  <si>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</si>
  <si>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</si>
  <si>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</si>
  <si>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</si>
  <si>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</si>
  <si>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</si>
  <si>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</si>
  <si>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</si>
  <si>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</si>
  <si>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</si>
  <si>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</si>
  <si>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</si>
  <si>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</si>
  <si>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</si>
  <si>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</si>
  <si>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</si>
  <si>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</si>
  <si>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</si>
  <si>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</si>
  <si>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</si>
  <si>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</si>
  <si>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</si>
  <si>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</si>
  <si>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</si>
  <si>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</si>
  <si>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</si>
  <si>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</si>
  <si>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</si>
  <si>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</si>
  <si>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</si>
  <si>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</si>
  <si>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</si>
  <si>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</si>
  <si>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</si>
  <si>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</si>
  <si>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</si>
  <si>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</si>
  <si>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</si>
  <si>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</si>
  <si>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</si>
  <si>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</si>
  <si>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</si>
  <si>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</si>
  <si>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</si>
  <si>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</si>
  <si>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</si>
  <si>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</si>
  <si>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</si>
  <si>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</si>
  <si>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</si>
  <si>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</si>
  <si>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</si>
  <si>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</si>
  <si>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</si>
  <si>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</si>
  <si>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</si>
  <si>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</si>
  <si>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</si>
  <si>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</si>
  <si>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</si>
  <si>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</si>
  <si>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</si>
  <si>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</si>
  <si>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</si>
  <si>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</si>
  <si>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</si>
  <si>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</si>
  <si>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</si>
  <si>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</si>
  <si>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</si>
  <si>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</si>
  <si>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</si>
  <si>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</si>
  <si>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</si>
  <si>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</si>
  <si>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</si>
  <si>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</si>
  <si>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</si>
  <si>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</si>
  <si>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</si>
  <si>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</si>
  <si>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</si>
  <si>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</si>
  <si>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</si>
  <si>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</si>
  <si>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</si>
  <si>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</si>
  <si>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</si>
  <si>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</si>
  <si>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</si>
  <si>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</si>
  <si>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</si>
  <si>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</si>
  <si>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</si>
  <si>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</si>
  <si>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</si>
  <si>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</si>
  <si>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</si>
  <si>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</si>
  <si>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</si>
  <si>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</si>
  <si>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</si>
  <si>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</si>
  <si>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</si>
  <si>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</si>
  <si>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</si>
  <si>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</si>
  <si>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</si>
  <si>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</si>
  <si>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</si>
  <si>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</si>
  <si>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</si>
  <si>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</si>
  <si>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</si>
  <si>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</si>
  <si>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</si>
  <si>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</si>
  <si>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</si>
  <si>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</si>
  <si>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</si>
  <si>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</si>
  <si>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</si>
  <si>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</si>
  <si>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</si>
  <si>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</si>
  <si>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</si>
  <si>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</si>
  <si>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</si>
  <si>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</si>
  <si>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</si>
  <si>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</si>
  <si>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</si>
  <si>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</si>
  <si>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</si>
  <si>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</si>
  <si>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</si>
  <si>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</si>
  <si>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</si>
  <si>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</si>
  <si>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</si>
  <si>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</si>
  <si>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</si>
  <si>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</si>
  <si>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</si>
  <si>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</si>
  <si>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</si>
  <si>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</si>
  <si>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</si>
  <si>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</si>
  <si>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</si>
  <si>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</si>
  <si>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</si>
  <si>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</si>
  <si>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</si>
  <si>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</si>
  <si>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</si>
  <si>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</si>
  <si>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</si>
  <si>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</si>
  <si>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</si>
  <si>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</si>
  <si>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</si>
  <si>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</si>
  <si>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</si>
  <si>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</si>
  <si>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</si>
  <si>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</si>
  <si>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</si>
  <si>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</si>
  <si>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</si>
  <si>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</si>
  <si>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</si>
  <si>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</si>
  <si>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</si>
  <si>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</si>
  <si>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</si>
  <si>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</si>
  <si>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</si>
  <si>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</si>
  <si>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</si>
  <si>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</si>
  <si>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</si>
  <si>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</si>
  <si>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</si>
  <si>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</si>
  <si>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</si>
  <si>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</si>
  <si>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</si>
  <si>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</si>
  <si>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</si>
  <si>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</si>
  <si>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</si>
  <si>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</si>
  <si>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</si>
  <si>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</si>
  <si>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</si>
  <si>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</si>
  <si>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</si>
  <si>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</si>
  <si>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</si>
  <si>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</si>
  <si>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</si>
  <si>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</si>
  <si>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</si>
  <si>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</si>
  <si>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</si>
  <si>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</si>
  <si>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</si>
  <si>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</si>
  <si>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</si>
  <si>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</si>
  <si>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</si>
  <si>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</si>
  <si>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</si>
  <si>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</si>
  <si>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</si>
  <si>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</si>
  <si>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</si>
  <si>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</si>
  <si>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</si>
  <si>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</si>
  <si>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</si>
  <si>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</si>
  <si>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</si>
  <si>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</si>
  <si>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</si>
  <si>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</si>
  <si>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</si>
  <si>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</si>
  <si>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</si>
  <si>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</si>
  <si>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</si>
  <si>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</si>
  <si>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</si>
  <si>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</si>
  <si>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</si>
  <si>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</si>
  <si>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</si>
  <si>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</si>
  <si>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</si>
  <si>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</si>
  <si>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</si>
  <si>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</si>
  <si>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</si>
  <si>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</si>
  <si>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</si>
  <si>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</si>
  <si>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</si>
  <si>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</si>
  <si>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</si>
  <si>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</si>
  <si>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</si>
  <si>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</si>
  <si>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</si>
  <si>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</si>
  <si>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</si>
  <si>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</si>
  <si>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</si>
  <si>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</si>
  <si>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</si>
  <si>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</si>
  <si>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</si>
  <si>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</si>
  <si>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</si>
  <si>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</si>
  <si>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</si>
  <si>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</si>
  <si>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</si>
  <si>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</si>
  <si>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</si>
  <si>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</si>
  <si>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</si>
  <si>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</si>
  <si>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</si>
  <si>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</si>
  <si>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</si>
  <si>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</si>
  <si>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</si>
  <si>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</si>
  <si>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</si>
  <si>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</si>
  <si>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</si>
  <si>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</si>
  <si>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</si>
  <si>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</si>
  <si>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</si>
  <si>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</si>
  <si>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</si>
  <si>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</si>
  <si>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</si>
  <si>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</si>
  <si>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</si>
  <si>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</si>
  <si>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</si>
  <si>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</si>
  <si>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</si>
  <si>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</si>
  <si>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</si>
  <si>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</si>
  <si>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</si>
  <si>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</si>
  <si>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</si>
  <si>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</si>
  <si>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</si>
  <si>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</si>
  <si>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</si>
  <si>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</si>
  <si>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</si>
  <si>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</si>
  <si>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</si>
  <si>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</si>
  <si>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</si>
  <si>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</si>
  <si>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</si>
  <si>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</si>
  <si>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</si>
  <si>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</si>
  <si>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</si>
  <si>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</si>
  <si>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</si>
  <si>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</si>
  <si>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</si>
  <si>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</si>
  <si>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</si>
  <si>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</si>
  <si>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</si>
  <si>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</si>
  <si>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</si>
  <si>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</si>
  <si>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</si>
  <si>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</si>
  <si>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</si>
  <si>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</si>
  <si>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</si>
  <si>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</si>
  <si>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</si>
  <si>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</si>
  <si>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</si>
  <si>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</si>
  <si>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</si>
  <si>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</si>
  <si>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</si>
  <si>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</si>
  <si>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</si>
  <si>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</si>
  <si>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</si>
  <si>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</si>
  <si>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</si>
  <si>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</si>
  <si>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</si>
  <si>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</si>
  <si>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</si>
  <si>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</si>
  <si>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</si>
  <si>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</si>
  <si>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</si>
  <si>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</si>
  <si>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</si>
  <si>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</si>
  <si>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</si>
  <si>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</si>
  <si>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</si>
  <si>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</si>
  <si>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</si>
  <si>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</si>
  <si>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</si>
  <si>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</si>
  <si>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</si>
  <si>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</si>
  <si>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</si>
  <si>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</si>
  <si>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</si>
  <si>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</si>
  <si>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</si>
  <si>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</si>
  <si>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</si>
  <si>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</si>
  <si>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</si>
  <si>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</si>
  <si>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</si>
  <si>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</si>
  <si>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</si>
  <si>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</si>
  <si>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</si>
  <si>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</si>
  <si>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</si>
  <si>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</si>
  <si>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</si>
  <si>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</si>
  <si>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</si>
  <si>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</si>
  <si>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</si>
  <si>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</si>
  <si>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</si>
  <si>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</si>
  <si>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</si>
  <si>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</si>
  <si>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</si>
  <si>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</si>
  <si>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</si>
  <si>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</si>
  <si>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</si>
  <si>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</si>
  <si>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</si>
  <si>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</si>
  <si>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</si>
  <si>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</si>
  <si>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</si>
  <si>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</si>
  <si>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</si>
  <si>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</si>
  <si>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</si>
  <si>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</si>
  <si>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</si>
  <si>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</si>
  <si>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</si>
  <si>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</si>
  <si>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</si>
  <si>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</si>
  <si>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</si>
  <si>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</si>
  <si>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</si>
  <si>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</si>
  <si>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</si>
  <si>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</si>
  <si>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</si>
  <si>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</si>
  <si>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</si>
  <si>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</si>
  <si>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</si>
  <si>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</si>
  <si>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</si>
  <si>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</si>
  <si>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</si>
  <si>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</si>
  <si>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</si>
  <si>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</si>
  <si>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</si>
  <si>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</si>
  <si>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</si>
  <si>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</si>
  <si>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</si>
  <si>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</si>
  <si>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</si>
  <si>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</si>
  <si>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</si>
  <si>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</si>
  <si>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</si>
  <si>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</si>
  <si>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</si>
  <si>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</si>
  <si>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</si>
  <si>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</si>
  <si>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</si>
  <si>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</si>
  <si>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</si>
  <si>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</si>
  <si>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</si>
  <si>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</si>
  <si>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</si>
  <si>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</si>
  <si>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</si>
  <si>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</si>
  <si>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</si>
  <si>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</si>
  <si>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</si>
  <si>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</si>
  <si>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</si>
  <si>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</si>
  <si>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</si>
  <si>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</si>
  <si>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</si>
  <si>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</si>
  <si>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</si>
  <si>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</si>
  <si>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</si>
  <si>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</si>
  <si>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</si>
  <si>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</si>
  <si>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</si>
  <si>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</si>
  <si>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</si>
  <si>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</si>
  <si>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</si>
  <si>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</si>
  <si>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</si>
  <si>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</si>
  <si>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</si>
  <si>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</si>
  <si>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</si>
  <si>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</si>
  <si>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</si>
  <si>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</si>
  <si>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</si>
  <si>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</si>
  <si>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</si>
  <si>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</si>
  <si>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</si>
  <si>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</si>
  <si>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</si>
  <si>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</si>
  <si>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</si>
  <si>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</si>
  <si>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</si>
  <si>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</si>
  <si>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</si>
  <si>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</si>
  <si>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</si>
  <si>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</si>
  <si>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</si>
  <si>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</si>
  <si>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</si>
  <si>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</si>
  <si>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</si>
  <si>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</si>
  <si>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</si>
  <si>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</si>
  <si>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</si>
  <si>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</si>
  <si>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</si>
  <si>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</si>
  <si>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</si>
  <si>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</si>
  <si>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</si>
  <si>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</si>
  <si>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</si>
  <si>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</si>
  <si>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</si>
  <si>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</si>
  <si>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</si>
  <si>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</si>
  <si>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</si>
  <si>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</si>
  <si>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</si>
  <si>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</si>
  <si>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</si>
  <si>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</si>
  <si>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</si>
  <si>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</si>
  <si>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</si>
  <si>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</si>
  <si>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</si>
  <si>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</si>
  <si>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</si>
  <si>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</si>
  <si>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</si>
  <si>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</si>
  <si>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</si>
  <si>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</si>
  <si>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</si>
  <si>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</si>
  <si>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</si>
  <si>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</si>
  <si>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</si>
  <si>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</si>
  <si>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</si>
  <si>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</si>
  <si>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</si>
  <si>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</si>
  <si>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</si>
  <si>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</si>
  <si>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</si>
  <si>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</si>
  <si>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</si>
  <si>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</si>
  <si>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</si>
  <si>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</si>
  <si>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</si>
  <si>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</si>
  <si>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</si>
  <si>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</si>
  <si>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</si>
  <si>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</si>
  <si>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</si>
  <si>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</si>
  <si>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</si>
  <si>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</si>
  <si>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</si>
  <si>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</si>
  <si>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</si>
  <si>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</si>
  <si>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</si>
  <si>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</si>
  <si>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</si>
  <si>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</si>
  <si>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</si>
  <si>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</si>
  <si>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</si>
  <si>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</si>
  <si>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</si>
  <si>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</si>
  <si>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</si>
  <si>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</si>
  <si>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</si>
  <si>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</si>
  <si>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</si>
  <si>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</si>
  <si>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</si>
  <si>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</si>
  <si>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</si>
  <si>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</si>
  <si>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</si>
  <si>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</si>
  <si>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</si>
  <si>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</si>
  <si>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</si>
  <si>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</si>
  <si>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</si>
  <si>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</si>
  <si>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</si>
  <si>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</si>
  <si>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</si>
  <si>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</si>
  <si>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</si>
  <si>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</si>
  <si>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</si>
  <si>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</si>
  <si>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</si>
  <si>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</si>
  <si>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</si>
  <si>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</si>
  <si>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</si>
  <si>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</si>
  <si>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</si>
  <si>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</si>
  <si>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</si>
  <si>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</si>
  <si>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</si>
  <si>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</si>
  <si>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</si>
  <si>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</si>
  <si>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</si>
  <si>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</si>
  <si>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</si>
  <si>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</si>
  <si>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</si>
  <si>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</si>
  <si>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</si>
  <si>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</si>
  <si>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</si>
  <si>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</si>
  <si>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</si>
  <si>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</si>
  <si>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</si>
  <si>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</si>
  <si>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</si>
  <si>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</si>
  <si>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</si>
  <si>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</si>
  <si>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</si>
  <si>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</si>
  <si>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</si>
  <si>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</si>
  <si>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</si>
  <si>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</si>
  <si>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</si>
  <si>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</si>
  <si>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</si>
  <si>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</si>
  <si>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</si>
  <si>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</si>
  <si>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</si>
  <si>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</si>
  <si>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</si>
  <si>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</si>
  <si>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</si>
  <si>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</si>
  <si>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</si>
  <si>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</si>
  <si>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</si>
  <si>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</si>
  <si>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</si>
  <si>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</si>
  <si>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</si>
  <si>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</si>
  <si>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</si>
  <si>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</si>
  <si>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</si>
  <si>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</si>
  <si>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</si>
  <si>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</si>
  <si>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</si>
  <si>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</si>
  <si>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</si>
  <si>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</si>
  <si>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</si>
  <si>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</si>
  <si>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</si>
  <si>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</si>
  <si>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</si>
  <si>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</si>
  <si>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</si>
  <si>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</si>
  <si>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</si>
  <si>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</si>
  <si>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</si>
  <si>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</si>
  <si>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</si>
  <si>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</si>
  <si>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</si>
  <si>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</si>
  <si>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</si>
  <si>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</si>
  <si>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</si>
  <si>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</si>
  <si>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</si>
  <si>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</si>
  <si>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</si>
  <si>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</si>
  <si>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</si>
  <si>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</si>
  <si>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</si>
  <si>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</si>
  <si>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</si>
  <si>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</si>
  <si>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</si>
  <si>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</si>
  <si>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</si>
  <si>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</si>
  <si>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</si>
  <si>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</si>
  <si>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</si>
  <si>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</si>
  <si>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</si>
  <si>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</si>
  <si>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</si>
  <si>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</si>
  <si>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</si>
  <si>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</si>
  <si>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</si>
  <si>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</si>
  <si>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</si>
  <si>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</si>
  <si>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</si>
  <si>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</si>
  <si>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</si>
  <si>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</si>
  <si>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</si>
  <si>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</si>
  <si>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</si>
  <si>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</si>
  <si>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</si>
  <si>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</si>
  <si>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</si>
  <si>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</si>
  <si>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</si>
  <si>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</si>
  <si>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</si>
  <si>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</si>
  <si>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</si>
  <si>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</si>
  <si>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</si>
  <si>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</si>
  <si>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</si>
  <si>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</si>
  <si>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</si>
  <si>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</si>
  <si>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</si>
  <si>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</si>
  <si>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</si>
  <si>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</si>
  <si>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</si>
  <si>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</si>
  <si>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</si>
  <si>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</si>
  <si>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</si>
  <si>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</si>
  <si>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</si>
  <si>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</si>
  <si>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</si>
  <si>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</si>
  <si>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</si>
  <si>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</si>
  <si>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</si>
  <si>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</si>
  <si>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</si>
  <si>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</si>
  <si>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</si>
  <si>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</si>
  <si>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</si>
  <si>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</si>
  <si>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</si>
  <si>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</si>
  <si>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</si>
  <si>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</si>
  <si>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</si>
  <si>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</si>
  <si>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</si>
  <si>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</si>
  <si>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</si>
  <si>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</si>
  <si>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</si>
  <si>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</si>
  <si>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</si>
  <si>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</si>
  <si>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</si>
  <si>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</si>
  <si>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</si>
  <si>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</si>
  <si>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</si>
  <si>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</si>
  <si>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</si>
  <si>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</si>
  <si>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</si>
  <si>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</si>
  <si>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</si>
  <si>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</si>
  <si>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</si>
  <si>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</si>
  <si>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</si>
  <si>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</si>
  <si>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</si>
  <si>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</si>
  <si>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</si>
  <si>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</si>
  <si>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</si>
  <si>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</si>
  <si>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</si>
  <si>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</si>
  <si>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</si>
  <si>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</si>
  <si>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</si>
  <si>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</si>
  <si>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</si>
  <si>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</si>
  <si>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</si>
  <si>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</si>
  <si>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</si>
  <si>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</si>
  <si>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</si>
  <si>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</si>
  <si>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</si>
  <si>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</si>
  <si>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</si>
  <si>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</si>
  <si>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</si>
  <si>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</si>
  <si>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</si>
  <si>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</si>
  <si>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</si>
  <si>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</si>
  <si>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</si>
  <si>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</si>
  <si>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</si>
  <si>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</si>
  <si>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</si>
  <si>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</si>
  <si>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</si>
  <si>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</si>
  <si>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</si>
  <si>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</si>
  <si>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</si>
  <si>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</si>
  <si>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</si>
  <si>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</si>
  <si>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</si>
  <si>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</si>
  <si>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</si>
  <si>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</si>
  <si>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</si>
  <si>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</si>
  <si>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</si>
  <si>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</si>
  <si>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</si>
  <si>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</si>
  <si>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</si>
  <si>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</si>
  <si>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</si>
  <si>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</si>
  <si>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</si>
  <si>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</si>
  <si>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</si>
  <si>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</si>
  <si>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</si>
  <si>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</si>
  <si>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</si>
  <si>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</si>
  <si>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</si>
  <si>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</si>
  <si>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</si>
  <si>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</si>
  <si>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</si>
  <si>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</si>
  <si>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</si>
  <si>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</si>
  <si>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</si>
  <si>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</si>
  <si>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</si>
  <si>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</si>
  <si>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</si>
  <si>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</si>
  <si>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</si>
  <si>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</si>
  <si>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</si>
  <si>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</si>
  <si>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</si>
  <si>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</si>
  <si>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</si>
  <si>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</si>
  <si>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</si>
  <si>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</si>
  <si>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</si>
  <si>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</si>
  <si>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</si>
  <si>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</si>
  <si>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</si>
  <si>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</si>
  <si>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</si>
  <si>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</si>
  <si>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</si>
  <si>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</si>
  <si>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</si>
  <si>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</si>
  <si>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</si>
  <si>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</si>
  <si>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</si>
  <si>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</si>
  <si>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</si>
  <si>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</si>
  <si>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</si>
  <si>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</si>
  <si>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</si>
  <si>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</si>
  <si>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</si>
  <si>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</si>
  <si>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</si>
  <si>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</si>
  <si>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</si>
  <si>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</si>
  <si>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</si>
  <si>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</si>
  <si>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</si>
  <si>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</si>
  <si>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</si>
  <si>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</si>
  <si>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</si>
  <si>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</si>
  <si>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</si>
  <si>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</si>
  <si>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</si>
  <si>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</si>
  <si>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</si>
  <si>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</si>
  <si>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</si>
  <si>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</si>
  <si>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</si>
  <si>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</si>
  <si>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</si>
  <si>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</si>
  <si>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</si>
  <si>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</si>
  <si>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</si>
  <si>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</si>
  <si>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</si>
  <si>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</si>
  <si>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</si>
  <si>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</si>
  <si>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</si>
  <si>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</si>
  <si>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</si>
  <si>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</si>
  <si>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</si>
  <si>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</si>
  <si>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</si>
  <si>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</si>
  <si>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</si>
  <si>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</si>
  <si>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</si>
  <si>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</si>
  <si>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</si>
  <si>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</si>
  <si>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</si>
  <si>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</si>
  <si>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</si>
  <si>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</si>
  <si>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</si>
  <si>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</si>
  <si>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</si>
  <si>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</si>
  <si>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</si>
  <si>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</si>
  <si>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</si>
  <si>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</si>
  <si>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</si>
  <si>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</si>
  <si>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</si>
  <si>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</si>
  <si>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</si>
  <si>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</si>
  <si>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</si>
  <si>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</si>
  <si>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</si>
  <si>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</si>
  <si>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</si>
  <si>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</si>
  <si>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</si>
  <si>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</si>
  <si>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</si>
  <si>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</si>
  <si>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</si>
  <si>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</si>
  <si>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</si>
  <si>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</si>
  <si>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</si>
  <si>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</si>
  <si>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</si>
  <si>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</si>
  <si>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</si>
  <si>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</si>
  <si>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</si>
  <si>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</si>
  <si>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</si>
  <si>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</si>
  <si>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</si>
  <si>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</si>
  <si>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</si>
  <si>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</si>
  <si>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</si>
  <si>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</si>
  <si>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</si>
  <si>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</si>
  <si>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</si>
  <si>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</si>
  <si>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</si>
  <si>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</si>
  <si>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</si>
  <si>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</si>
  <si>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</si>
  <si>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</si>
  <si>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</si>
  <si>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</si>
  <si>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</si>
  <si>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</si>
  <si>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</si>
  <si>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</si>
  <si>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</si>
  <si>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</si>
  <si>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</si>
  <si>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</si>
  <si>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</si>
  <si>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</si>
  <si>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</si>
  <si>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</si>
  <si>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</si>
  <si>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</si>
  <si>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</si>
  <si>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</si>
  <si>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</si>
  <si>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</si>
  <si>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</si>
  <si>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</si>
  <si>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</si>
  <si>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</si>
  <si>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</si>
  <si>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</si>
  <si>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</si>
  <si>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</si>
  <si>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</si>
  <si>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</si>
  <si>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</si>
  <si>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</si>
  <si>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</si>
  <si>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</si>
  <si>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</si>
  <si>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</si>
  <si>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</si>
  <si>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</si>
  <si>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</si>
  <si>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</si>
  <si>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</si>
  <si>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</si>
  <si>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</si>
  <si>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</si>
  <si>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</si>
  <si>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</si>
  <si>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</si>
  <si>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</si>
  <si>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</si>
  <si>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</si>
  <si>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</si>
  <si>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</si>
  <si>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</si>
  <si>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</si>
  <si>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</si>
  <si>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</si>
  <si>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</si>
  <si>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</si>
  <si>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</si>
  <si>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</si>
  <si>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</si>
  <si>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</si>
  <si>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</si>
  <si>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</si>
  <si>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</si>
  <si>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</si>
  <si>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</si>
  <si>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</si>
  <si>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</si>
  <si>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</si>
  <si>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</si>
  <si>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</si>
  <si>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</si>
  <si>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</si>
  <si>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</si>
  <si>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</si>
  <si>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</si>
  <si>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</si>
  <si>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</si>
  <si>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</si>
  <si>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</si>
  <si>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</si>
  <si>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</si>
  <si>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</si>
  <si>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</si>
  <si>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</si>
  <si>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</si>
  <si>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</si>
  <si>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</si>
  <si>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</si>
  <si>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</si>
  <si>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</si>
  <si>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</si>
  <si>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</si>
  <si>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</si>
  <si>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</si>
  <si>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</si>
  <si>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</si>
  <si>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</si>
  <si>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</si>
  <si>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</si>
  <si>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</si>
  <si>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</si>
  <si>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</si>
  <si>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</si>
  <si>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</si>
  <si>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</si>
  <si>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</si>
  <si>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</si>
  <si>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</si>
  <si>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</si>
  <si>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</si>
  <si>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</si>
  <si>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</si>
  <si>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</si>
  <si>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</si>
  <si>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</si>
  <si>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</si>
  <si>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</si>
  <si>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</si>
  <si>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</si>
  <si>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</si>
  <si>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</si>
  <si>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</si>
  <si>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</si>
  <si>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</si>
  <si>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</si>
  <si>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</si>
  <si>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</si>
  <si>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</si>
  <si>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</si>
  <si>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</si>
  <si>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</si>
  <si>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</si>
  <si>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</si>
  <si>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</si>
  <si>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</si>
  <si>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</si>
  <si>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</si>
  <si>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</si>
  <si>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</si>
  <si>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</si>
  <si>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</si>
  <si>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</si>
  <si>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</si>
  <si>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</si>
  <si>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</si>
  <si>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</si>
  <si>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</si>
  <si>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</si>
  <si>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</si>
  <si>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</si>
  <si>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</si>
  <si>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</si>
  <si>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</si>
  <si>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</si>
  <si>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</si>
  <si>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</si>
  <si>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</si>
  <si>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</si>
  <si>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</si>
  <si>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</si>
  <si>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</si>
  <si>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</si>
  <si>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</si>
  <si>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</si>
  <si>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</si>
  <si>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</si>
  <si>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</si>
  <si>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</si>
  <si>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</si>
  <si>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</si>
  <si>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</si>
  <si>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</si>
  <si>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</si>
  <si>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</si>
  <si>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</si>
  <si>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</si>
  <si>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</si>
  <si>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</si>
  <si>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</si>
  <si>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</si>
  <si>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</si>
  <si>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</si>
  <si>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</si>
  <si>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</si>
  <si>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</si>
  <si>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</si>
  <si>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</si>
  <si>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</si>
  <si>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</si>
  <si>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</si>
  <si>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</si>
  <si>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</si>
  <si>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</si>
  <si>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</si>
  <si>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</si>
  <si>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</si>
  <si>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</si>
  <si>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</si>
  <si>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</si>
  <si>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</si>
  <si>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</si>
  <si>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</si>
  <si>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</si>
  <si>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</si>
  <si>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</si>
  <si>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</si>
  <si>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</si>
  <si>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</si>
  <si>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</si>
  <si>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</si>
  <si>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</si>
  <si>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</si>
  <si>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</si>
  <si>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</si>
  <si>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</si>
  <si>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</si>
  <si>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</si>
  <si>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</si>
  <si>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</si>
  <si>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</si>
  <si>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</si>
  <si>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</si>
  <si>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</si>
  <si>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</si>
  <si>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</si>
  <si>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</si>
  <si>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</si>
  <si>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</si>
  <si>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</si>
  <si>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</si>
  <si>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</si>
  <si>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</si>
  <si>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</si>
  <si>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</si>
  <si>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</si>
  <si>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</si>
  <si>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</si>
  <si>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</si>
  <si>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</si>
  <si>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</si>
  <si>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</si>
  <si>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</si>
  <si>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</si>
  <si>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</si>
  <si>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</si>
  <si>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</si>
  <si>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</si>
  <si>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</si>
  <si>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</si>
  <si>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</si>
  <si>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</si>
  <si>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</si>
  <si>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</si>
  <si>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</si>
  <si>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</si>
  <si>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</si>
  <si>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</si>
  <si>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</si>
  <si>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</si>
  <si>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</si>
  <si>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</si>
  <si>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</si>
  <si>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</si>
  <si>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</si>
  <si>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</si>
  <si>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</si>
  <si>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</si>
  <si>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</si>
  <si>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</si>
  <si>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</si>
  <si>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</si>
  <si>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</si>
  <si>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</si>
  <si>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</si>
  <si>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</si>
  <si>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</si>
  <si>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</si>
  <si>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</si>
  <si>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</si>
  <si>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</si>
  <si>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</si>
  <si>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</si>
  <si>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</si>
  <si>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</si>
  <si>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</si>
  <si>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</si>
  <si>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</si>
  <si>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</si>
  <si>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</si>
  <si>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</si>
  <si>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</si>
  <si>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</si>
  <si>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</si>
  <si>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</si>
  <si>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</si>
  <si>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</si>
  <si>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</si>
  <si>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</si>
  <si>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</si>
  <si>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</si>
  <si>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</si>
  <si>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</si>
  <si>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</si>
  <si>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</si>
  <si>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</si>
  <si>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</si>
  <si>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</si>
  <si>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</si>
  <si>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</si>
  <si>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</si>
  <si>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</si>
  <si>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</si>
  <si>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</si>
  <si>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</si>
  <si>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</si>
  <si>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</si>
  <si>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</si>
  <si>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</si>
  <si>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</si>
  <si>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</si>
  <si>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</si>
  <si>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</si>
  <si>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</si>
  <si>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</si>
  <si>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</si>
  <si>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</si>
  <si>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</si>
  <si>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</si>
  <si>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</si>
  <si>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</si>
  <si>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</si>
  <si>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</si>
  <si>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</si>
  <si>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</si>
  <si>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</si>
  <si>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</si>
  <si>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</si>
  <si>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</si>
  <si>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</si>
  <si>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</si>
  <si>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</si>
  <si>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</si>
  <si>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</si>
  <si>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</si>
  <si>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</si>
  <si>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</si>
  <si>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</si>
  <si>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</si>
  <si>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</si>
  <si>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</si>
  <si>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</si>
  <si>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</si>
  <si>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</si>
  <si>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</si>
  <si>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</si>
  <si>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</si>
  <si>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</si>
  <si>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</si>
  <si>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</si>
  <si>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</si>
  <si>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</si>
  <si>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</si>
  <si>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</si>
  <si>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</si>
  <si>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</si>
  <si>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</si>
  <si>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</si>
  <si>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</si>
  <si>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</si>
  <si>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</si>
  <si>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</si>
  <si>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</si>
  <si>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</si>
  <si>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</si>
  <si>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</si>
  <si>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</si>
  <si>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</si>
  <si>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</si>
  <si>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</si>
  <si>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</si>
  <si>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</si>
  <si>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</si>
  <si>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</si>
  <si>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</si>
  <si>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</si>
  <si>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</si>
  <si>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</si>
  <si>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</si>
  <si>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</si>
  <si>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</si>
  <si>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</si>
  <si>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</si>
  <si>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</si>
  <si>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</si>
  <si>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</si>
  <si>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</si>
  <si>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</si>
  <si>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</si>
  <si>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</si>
  <si>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</si>
  <si>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</si>
  <si>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</si>
  <si>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</si>
  <si>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</si>
  <si>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</si>
  <si>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</si>
  <si>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</si>
  <si>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</si>
  <si>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</si>
  <si>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</si>
  <si>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</si>
  <si>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</si>
  <si>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</si>
  <si>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</si>
  <si>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</si>
  <si>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</si>
  <si>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</si>
  <si>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</si>
  <si>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</si>
  <si>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</si>
  <si>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</si>
  <si>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</si>
  <si>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</si>
  <si>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</si>
  <si>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</si>
  <si>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</si>
  <si>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</si>
  <si>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</si>
  <si>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</si>
  <si>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</si>
  <si>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</si>
  <si>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</si>
  <si>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</si>
  <si>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</si>
  <si>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</si>
  <si>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</si>
  <si>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</si>
  <si>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</si>
  <si>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</si>
  <si>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</si>
  <si>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</si>
  <si>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</si>
  <si>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</si>
  <si>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</si>
  <si>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</si>
  <si>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</si>
  <si>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</si>
  <si>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</si>
  <si>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</si>
  <si>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</si>
  <si>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</si>
  <si>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</si>
  <si>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</si>
  <si>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</si>
  <si>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</si>
  <si>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</si>
  <si>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</si>
  <si>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</si>
  <si>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</si>
  <si>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</si>
  <si>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</si>
  <si>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</si>
  <si>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</si>
  <si>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</si>
  <si>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</si>
  <si>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</si>
  <si>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</si>
  <si>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</si>
  <si>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</si>
  <si>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</si>
  <si>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</si>
  <si>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</si>
  <si>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</si>
  <si>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</si>
  <si>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</si>
  <si>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</si>
  <si>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</si>
  <si>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</si>
  <si>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</si>
  <si>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</si>
  <si>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</si>
  <si>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</si>
  <si>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</si>
  <si>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</si>
  <si>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</si>
  <si>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</si>
  <si>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</si>
  <si>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</si>
  <si>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</si>
  <si>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</si>
  <si>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</si>
  <si>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</si>
  <si>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</si>
  <si>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</si>
  <si>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</si>
  <si>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</si>
  <si>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</si>
  <si>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</si>
  <si>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</si>
  <si>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</si>
  <si>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</si>
  <si>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</si>
  <si>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</si>
  <si>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</si>
  <si>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</si>
  <si>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</si>
  <si>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</si>
  <si>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</si>
  <si>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</si>
  <si>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</si>
  <si>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</si>
  <si>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</si>
  <si>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</si>
  <si>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</si>
  <si>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</si>
  <si>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</si>
  <si>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</si>
  <si>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</si>
  <si>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</si>
  <si>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</si>
  <si>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</si>
  <si>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</si>
  <si>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</si>
  <si>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</si>
  <si>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</si>
  <si>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</si>
  <si>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</si>
  <si>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</si>
  <si>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</si>
  <si>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</si>
  <si>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</si>
  <si>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</si>
  <si>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</si>
  <si>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</si>
  <si>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</si>
  <si>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</si>
  <si>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</si>
  <si>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</si>
  <si>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</si>
  <si>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</si>
  <si>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</si>
  <si>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</si>
  <si>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</si>
  <si>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</si>
  <si>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</si>
  <si>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</si>
  <si>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</si>
  <si>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</si>
  <si>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</si>
  <si>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</si>
  <si>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</si>
  <si>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</si>
  <si>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</si>
  <si>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</si>
  <si>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</si>
  <si>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</si>
  <si>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</si>
  <si>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</si>
  <si>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</si>
  <si>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</si>
  <si>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</si>
  <si>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</si>
  <si>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</si>
  <si>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</si>
  <si>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</si>
  <si>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</si>
  <si>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</si>
  <si>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</si>
  <si>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</si>
  <si>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</si>
  <si>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</si>
  <si>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</si>
  <si>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</si>
  <si>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</si>
  <si>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</si>
  <si>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</si>
  <si>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</si>
  <si>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</si>
  <si>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</si>
  <si>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</si>
  <si>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</si>
  <si>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</si>
  <si>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</si>
  <si>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</si>
  <si>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</si>
  <si>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</si>
  <si>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</si>
  <si>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</si>
  <si>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</si>
  <si>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</si>
  <si>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</si>
  <si>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</si>
  <si>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</si>
  <si>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</si>
  <si>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</si>
  <si>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</si>
  <si>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</si>
  <si>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</si>
  <si>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</si>
  <si>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</si>
  <si>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</si>
  <si>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</si>
  <si>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</si>
  <si>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</si>
  <si>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</si>
  <si>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</si>
  <si>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</si>
  <si>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</si>
  <si>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</si>
  <si>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</si>
  <si>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</si>
  <si>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</si>
  <si>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</si>
  <si>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</si>
  <si>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</si>
  <si>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</si>
  <si>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</si>
  <si>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</si>
  <si>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</si>
  <si>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</si>
  <si>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</si>
  <si>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</si>
  <si>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</si>
  <si>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</si>
  <si>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</si>
  <si>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</si>
  <si>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</si>
  <si>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</si>
  <si>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</si>
  <si>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</si>
  <si>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</si>
  <si>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</si>
  <si>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</si>
  <si>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</si>
  <si>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</si>
  <si>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</si>
  <si>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</si>
  <si>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</si>
  <si>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</si>
  <si>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</si>
  <si>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</si>
  <si>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</si>
  <si>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</si>
  <si>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</si>
  <si>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</si>
  <si>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</si>
  <si>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</si>
  <si>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</si>
  <si>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</si>
  <si>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</si>
  <si>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</si>
  <si>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</si>
  <si>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</si>
  <si>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</si>
  <si>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</si>
  <si>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</si>
  <si>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</si>
  <si>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</si>
  <si>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</si>
  <si>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</si>
  <si>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</si>
  <si>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</si>
  <si>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</si>
  <si>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</si>
  <si>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</si>
  <si>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</si>
  <si>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</si>
  <si>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</si>
  <si>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</si>
  <si>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</si>
  <si>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</si>
  <si>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</si>
  <si>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</si>
  <si>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</si>
  <si>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</si>
  <si>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</si>
  <si>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</si>
  <si>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</si>
  <si>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</si>
  <si>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</si>
  <si>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</si>
  <si>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</si>
  <si>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</si>
  <si>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</si>
  <si>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</si>
  <si>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</si>
  <si>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</si>
  <si>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</si>
  <si>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</si>
  <si>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</si>
  <si>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</si>
  <si>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</si>
  <si>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</si>
  <si>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</si>
  <si>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</si>
  <si>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</si>
  <si>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</si>
  <si>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</si>
  <si>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</si>
  <si>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</si>
  <si>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</si>
  <si>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</si>
  <si>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</si>
  <si>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</si>
  <si>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</si>
  <si>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</si>
  <si>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</si>
  <si>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</si>
  <si>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</si>
  <si>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</si>
  <si>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</si>
  <si>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</si>
  <si>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</si>
  <si>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</si>
  <si>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</si>
  <si>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</si>
  <si>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</si>
  <si>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</si>
  <si>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</si>
  <si>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</si>
  <si>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</si>
  <si>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</si>
  <si>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</si>
  <si>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</si>
  <si>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</si>
  <si>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</si>
  <si>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</si>
  <si>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</si>
  <si>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</si>
  <si>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</si>
  <si>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</si>
  <si>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</si>
  <si>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</si>
  <si>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</si>
  <si>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</si>
  <si>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</si>
  <si>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</si>
  <si>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</si>
  <si>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</si>
  <si>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</si>
  <si>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</si>
  <si>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</si>
  <si>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</si>
  <si>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</si>
  <si>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</si>
  <si>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</si>
  <si>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</si>
  <si>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</si>
  <si>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</si>
  <si>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</si>
  <si>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</si>
  <si>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</si>
  <si>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</si>
  <si>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</si>
  <si>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</si>
  <si>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</si>
  <si>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</si>
  <si>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</si>
  <si>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</si>
  <si>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</si>
  <si>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</si>
  <si>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</si>
  <si>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</si>
  <si>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</si>
  <si>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</si>
  <si>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</si>
  <si>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</si>
  <si>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</si>
  <si>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</si>
  <si>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</si>
  <si>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</si>
  <si>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</si>
  <si>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</si>
  <si>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</si>
  <si>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</si>
  <si>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</si>
  <si>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</si>
  <si>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</si>
  <si>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</si>
  <si>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</si>
  <si>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</si>
  <si>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</si>
  <si>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</si>
  <si>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</si>
  <si>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</si>
  <si>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</si>
  <si>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</si>
  <si>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</si>
  <si>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</si>
  <si>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</si>
  <si>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</si>
  <si>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</si>
  <si>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</si>
  <si>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</si>
  <si>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</si>
  <si>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</si>
  <si>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</si>
  <si>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</si>
  <si>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</si>
  <si>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</si>
  <si>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</si>
  <si>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</si>
  <si>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</si>
  <si>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</si>
  <si>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</si>
  <si>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</si>
  <si>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</si>
  <si>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</si>
  <si>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</si>
  <si>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</si>
  <si>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</si>
  <si>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</si>
  <si>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</si>
  <si>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</si>
  <si>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</si>
  <si>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</si>
  <si>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</si>
  <si>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</si>
  <si>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</si>
  <si>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</si>
  <si>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</si>
  <si>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</si>
  <si>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</si>
  <si>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</si>
  <si>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</si>
  <si>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</si>
  <si>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</si>
  <si>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</si>
  <si>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</si>
  <si>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</si>
  <si>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</si>
  <si>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</si>
  <si>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</si>
  <si>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</si>
  <si>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</si>
  <si>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</si>
  <si>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</si>
  <si>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</si>
  <si>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</si>
  <si>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</si>
  <si>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</si>
  <si>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</si>
  <si>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</si>
  <si>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</si>
  <si>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</si>
  <si>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</si>
  <si>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</si>
  <si>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</si>
  <si>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</si>
  <si>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</si>
  <si>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</si>
  <si>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</si>
  <si>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</si>
  <si>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</si>
  <si>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</si>
  <si>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</si>
  <si>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</si>
  <si>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</si>
  <si>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</si>
  <si>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</si>
  <si>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</si>
  <si>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</si>
  <si>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</si>
  <si>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</si>
  <si>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</si>
  <si>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</si>
  <si>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</si>
  <si>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</si>
  <si>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</si>
  <si>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</si>
  <si>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</si>
  <si>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</si>
  <si>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</si>
  <si>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</si>
  <si>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</si>
  <si>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</si>
  <si>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</si>
  <si>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</si>
  <si>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</si>
  <si>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</si>
  <si>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</si>
  <si>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</si>
  <si>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</si>
  <si>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</si>
  <si>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</si>
  <si>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</si>
  <si>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</si>
  <si>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</si>
  <si>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</si>
  <si>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</si>
  <si>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</si>
  <si>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</si>
  <si>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</si>
  <si>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</si>
  <si>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</si>
  <si>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</si>
  <si>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</si>
  <si>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</si>
  <si>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</si>
  <si>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</si>
  <si>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</si>
  <si>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</si>
  <si>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</si>
  <si>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</si>
  <si>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</si>
  <si>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</si>
  <si>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</si>
  <si>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</si>
  <si>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</si>
  <si>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</si>
  <si>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</si>
  <si>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</si>
  <si>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</si>
  <si>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</si>
  <si>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</si>
  <si>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</si>
  <si>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</si>
  <si>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</si>
  <si>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</si>
  <si>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</si>
  <si>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</si>
  <si>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</si>
  <si>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</si>
  <si>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</si>
  <si>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</si>
  <si>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</si>
  <si>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</si>
  <si>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</si>
  <si>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</si>
  <si>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</si>
  <si>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</si>
  <si>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</si>
  <si>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</si>
  <si>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</si>
  <si>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</si>
  <si>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</si>
  <si>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</si>
  <si>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</si>
  <si>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</si>
  <si>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</si>
  <si>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</si>
  <si>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</si>
  <si>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</si>
  <si>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</si>
  <si>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</si>
  <si>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</si>
  <si>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</si>
  <si>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</si>
  <si>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</si>
  <si>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</si>
  <si>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</si>
  <si>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</si>
  <si>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</si>
  <si>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</si>
  <si>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</si>
  <si>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</si>
  <si>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</si>
  <si>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</si>
  <si>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</si>
  <si>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</si>
  <si>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</si>
  <si>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</si>
  <si>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</si>
  <si>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</si>
  <si>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</si>
  <si>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</si>
  <si>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</si>
  <si>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</si>
  <si>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</si>
  <si>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</si>
  <si>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</si>
  <si>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</si>
  <si>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</si>
  <si>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</si>
  <si>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</si>
  <si>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</si>
  <si>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</si>
  <si>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</si>
  <si>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</si>
  <si>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</si>
  <si>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</si>
  <si>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</si>
  <si>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</si>
  <si>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</si>
  <si>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</si>
  <si>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</si>
  <si>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</si>
  <si>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</si>
  <si>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</si>
  <si>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</si>
  <si>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</si>
  <si>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</si>
  <si>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</si>
  <si>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</si>
  <si>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</si>
  <si>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</si>
  <si>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</si>
  <si>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</si>
  <si>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</si>
  <si>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</si>
  <si>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</si>
  <si>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</si>
  <si>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</si>
  <si>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</si>
  <si>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</si>
  <si>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</si>
  <si>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</si>
  <si>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</si>
  <si>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</si>
  <si>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</si>
  <si>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</si>
  <si>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</si>
  <si>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</si>
  <si>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</si>
  <si>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</si>
  <si>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</si>
  <si>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</si>
  <si>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</si>
  <si>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</si>
  <si>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</si>
  <si>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</si>
  <si>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</si>
  <si>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</si>
  <si>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</si>
  <si>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</si>
  <si>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</si>
  <si>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</si>
  <si>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</si>
  <si>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</si>
  <si>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</si>
  <si>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</si>
  <si>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</si>
  <si>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</si>
  <si>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</si>
  <si>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</si>
  <si>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</si>
  <si>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</si>
  <si>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</si>
  <si>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</si>
  <si>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</si>
  <si>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</si>
  <si>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</si>
  <si>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</si>
  <si>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</si>
  <si>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</si>
  <si>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</si>
  <si>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</si>
  <si>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</si>
  <si>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</si>
  <si>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</si>
  <si>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</si>
  <si>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</si>
  <si>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</si>
  <si>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</si>
  <si>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</si>
  <si>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</si>
  <si>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</si>
  <si>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</si>
  <si>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</si>
  <si>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</si>
  <si>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</si>
  <si>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</si>
  <si>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</si>
  <si>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</si>
  <si>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</si>
  <si>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</si>
  <si>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</si>
  <si>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</si>
  <si>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</si>
  <si>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</si>
  <si>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</si>
  <si>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</si>
  <si>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</si>
  <si>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</si>
  <si>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</si>
  <si>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</si>
  <si>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</si>
  <si>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</si>
  <si>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</si>
  <si>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</si>
  <si>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</si>
  <si>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</si>
  <si>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</si>
  <si>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</si>
  <si>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</si>
  <si>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</si>
  <si>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</si>
  <si>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</si>
  <si>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</si>
  <si>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</si>
  <si>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</si>
  <si>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</si>
  <si>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</si>
  <si>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</si>
  <si>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</si>
  <si>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</si>
  <si>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</si>
  <si>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</si>
  <si>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</si>
  <si>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</si>
  <si>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</si>
  <si>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</si>
  <si>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</si>
  <si>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</si>
  <si>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</si>
  <si>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</si>
  <si>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</si>
  <si>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</si>
  <si>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</si>
  <si>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</si>
  <si>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</si>
  <si>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</si>
  <si>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</si>
  <si>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</si>
  <si>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</si>
  <si>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</si>
  <si>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</si>
  <si>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</si>
  <si>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</si>
  <si>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</si>
  <si>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</si>
  <si>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</si>
  <si>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</si>
  <si>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</si>
  <si>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</si>
  <si>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</si>
  <si>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</si>
  <si>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</si>
  <si>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</si>
  <si>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</si>
  <si>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</si>
  <si>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</si>
  <si>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</si>
  <si>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</si>
  <si>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</si>
  <si>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</si>
  <si>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</si>
  <si>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</si>
  <si>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</si>
  <si>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</si>
  <si>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</si>
  <si>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</si>
  <si>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</si>
  <si>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</si>
  <si>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</si>
  <si>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</si>
  <si>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</si>
  <si>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</si>
  <si>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</si>
  <si>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</si>
  <si>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</si>
  <si>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</si>
  <si>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</si>
  <si>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</si>
  <si>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</si>
  <si>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</si>
  <si>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</si>
  <si>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</si>
  <si>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</si>
  <si>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</si>
  <si>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</si>
  <si>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</si>
  <si>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</si>
  <si>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</si>
  <si>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</si>
  <si>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</si>
  <si>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</si>
  <si>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</si>
  <si>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</si>
  <si>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</si>
  <si>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</si>
  <si>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</si>
  <si>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</si>
  <si>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</si>
  <si>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</si>
  <si>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</si>
  <si>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</si>
  <si>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</si>
  <si>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</si>
  <si>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</si>
  <si>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</si>
  <si>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</si>
  <si>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</si>
  <si>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</si>
  <si>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</si>
  <si>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</si>
  <si>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</si>
  <si>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</si>
  <si>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</si>
  <si>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</si>
  <si>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</si>
  <si>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</si>
  <si>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</si>
  <si>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</si>
  <si>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</si>
  <si>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</si>
  <si>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</si>
  <si>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</si>
  <si>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</si>
  <si>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</si>
  <si>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</si>
  <si>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</si>
  <si>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</si>
  <si>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</si>
  <si>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</si>
  <si>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</si>
  <si>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</si>
  <si>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</si>
  <si>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</si>
  <si>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</si>
  <si>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</si>
  <si>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</si>
  <si>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</si>
  <si>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</si>
  <si>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</si>
  <si>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</si>
  <si>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</si>
  <si>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</si>
  <si>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</si>
  <si>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</si>
  <si>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</si>
  <si>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</si>
  <si>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</si>
  <si>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</si>
  <si>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</si>
  <si>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</si>
  <si>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</si>
  <si>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</si>
  <si>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</si>
  <si>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</si>
  <si>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</si>
  <si>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</si>
  <si>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</si>
  <si>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</si>
  <si>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</si>
  <si>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</si>
  <si>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</si>
  <si>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</si>
  <si>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</si>
  <si>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</si>
  <si>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</si>
  <si>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</si>
  <si>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</si>
  <si>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</si>
  <si>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</si>
  <si>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</si>
  <si>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</si>
  <si>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</si>
  <si>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</si>
  <si>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</si>
  <si>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</si>
  <si>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</si>
  <si>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</si>
  <si>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</si>
  <si>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</si>
  <si>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</si>
  <si>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</si>
  <si>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</si>
  <si>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</si>
  <si>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</si>
  <si>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</si>
  <si>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</si>
  <si>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</si>
  <si>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</si>
  <si>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</si>
  <si>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</si>
  <si>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</si>
  <si>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</si>
  <si>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</si>
  <si>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</si>
  <si>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</si>
  <si>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</si>
  <si>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</si>
  <si>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</si>
  <si>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</si>
  <si>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</si>
  <si>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</si>
  <si>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</si>
  <si>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</si>
  <si>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</si>
  <si>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</si>
  <si>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</si>
  <si>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</si>
  <si>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</si>
  <si>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</si>
  <si>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</si>
  <si>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</si>
  <si>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</si>
  <si>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</si>
  <si>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</si>
  <si>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</si>
  <si>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</si>
  <si>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</si>
  <si>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</si>
  <si>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</si>
  <si>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</si>
  <si>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</si>
  <si>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</si>
  <si>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</si>
  <si>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</si>
  <si>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</si>
  <si>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</si>
  <si>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</si>
  <si>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</si>
  <si>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</si>
  <si>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</si>
  <si>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</si>
  <si>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</si>
  <si>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</si>
  <si>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</si>
  <si>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</si>
  <si>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</si>
  <si>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</si>
  <si>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</si>
  <si>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</si>
  <si>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</si>
  <si>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</si>
  <si>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</si>
  <si>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</si>
  <si>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</si>
  <si>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</si>
  <si>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</si>
  <si>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</si>
  <si>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</si>
  <si>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</si>
  <si>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</si>
  <si>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</si>
  <si>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</si>
  <si>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</si>
  <si>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</si>
  <si>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</si>
  <si>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</si>
  <si>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</si>
  <si>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</si>
  <si>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</si>
  <si>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</si>
  <si>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</si>
  <si>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</si>
  <si>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</si>
  <si>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</si>
  <si>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</si>
  <si>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</si>
  <si>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</si>
  <si>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</si>
  <si>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</si>
  <si>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</si>
  <si>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</si>
  <si>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</si>
  <si>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</si>
  <si>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</si>
  <si>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</si>
  <si>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</si>
  <si>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</si>
  <si>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</si>
  <si>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</si>
  <si>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</si>
  <si>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</si>
  <si>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</si>
  <si>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</si>
  <si>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</si>
  <si>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</si>
  <si>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</si>
  <si>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</si>
  <si>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</si>
  <si>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</si>
  <si>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</si>
  <si>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</si>
  <si>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</si>
  <si>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</si>
  <si>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</si>
  <si>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</si>
  <si>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</si>
  <si>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</si>
  <si>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</si>
  <si>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</si>
  <si>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</si>
  <si>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</si>
  <si>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</si>
  <si>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</si>
  <si>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</si>
  <si>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</si>
  <si>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</si>
  <si>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</si>
  <si>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</si>
  <si>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</si>
  <si>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</si>
  <si>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</si>
  <si>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</si>
  <si>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</si>
  <si>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</si>
  <si>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</si>
  <si>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</si>
  <si>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</si>
  <si>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</si>
  <si>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</si>
  <si>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</si>
  <si>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</si>
  <si>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</si>
  <si>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</si>
  <si>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</si>
  <si>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</si>
  <si>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</si>
  <si>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</si>
  <si>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</si>
  <si>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</si>
  <si>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</si>
  <si>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</si>
  <si>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</si>
  <si>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</si>
  <si>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</si>
  <si>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</si>
  <si>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</si>
  <si>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</si>
  <si>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</si>
  <si>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</si>
  <si>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</si>
  <si>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</si>
  <si>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</si>
  <si>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</si>
  <si>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</si>
  <si>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</si>
  <si>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</si>
  <si>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</si>
  <si>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</si>
  <si>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</si>
  <si>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</si>
  <si>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</si>
  <si>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</si>
  <si>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</si>
  <si>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</si>
  <si>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</si>
  <si>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</si>
  <si>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</si>
  <si>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</si>
  <si>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</si>
  <si>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</si>
  <si>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</si>
  <si>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</si>
  <si>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</si>
  <si>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</si>
  <si>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</si>
  <si>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</si>
  <si>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</si>
  <si>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</si>
  <si>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</si>
  <si>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</si>
  <si>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</si>
  <si>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</si>
  <si>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</si>
  <si>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</si>
  <si>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</si>
  <si>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</si>
  <si>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</si>
  <si>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</si>
  <si>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</si>
  <si>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</si>
  <si>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</si>
  <si>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</si>
  <si>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</si>
  <si>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</si>
  <si>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</si>
  <si>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</si>
  <si>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</si>
  <si>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</si>
  <si>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</si>
  <si>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</si>
  <si>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</si>
  <si>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</si>
  <si>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</si>
  <si>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</si>
  <si>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</si>
  <si>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</si>
  <si>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</si>
  <si>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</si>
  <si>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</si>
  <si>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</si>
  <si>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</si>
  <si>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</si>
  <si>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</si>
  <si>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</si>
  <si>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</si>
  <si>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</si>
  <si>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</si>
  <si>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</si>
  <si>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</si>
  <si>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</si>
  <si>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</si>
  <si>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</si>
  <si>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</si>
  <si>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</si>
  <si>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</si>
  <si>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</si>
  <si>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</si>
  <si>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</si>
  <si>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</si>
  <si>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</si>
  <si>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</si>
  <si>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</si>
  <si>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</si>
  <si>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</si>
  <si>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</si>
  <si>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</si>
  <si>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</si>
  <si>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</si>
  <si>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</si>
  <si>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</si>
  <si>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</si>
  <si>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</si>
  <si>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</si>
  <si>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</si>
  <si>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</si>
  <si>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</si>
  <si>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</si>
  <si>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</si>
  <si>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</si>
  <si>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</si>
  <si>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</si>
  <si>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</si>
  <si>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</si>
  <si>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</si>
  <si>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</si>
  <si>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</si>
  <si>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</si>
  <si>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</si>
  <si>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</si>
  <si>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</si>
  <si>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</si>
  <si>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</si>
  <si>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</si>
  <si>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</si>
  <si>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</si>
  <si>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</si>
  <si>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</si>
  <si>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</si>
  <si>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</si>
  <si>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</si>
  <si>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</si>
  <si>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</si>
  <si>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</si>
  <si>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76.26.20.0313</t>
  </si>
  <si>
    <t xml:space="preserve">PRESTAR EL SERVICIO DE EDUCACION INICIAL EN EL MARCO DE LA ATENCION DE NIÑOS Y NIÑAS MENORES DFE 5 AÑOS O HASTA SU INGRESO AL GRADO DE TRANSCIION DE CONFORMIDAD CON EL MANUAL OPERATIVO DE LA MODELIAD Y LAS DIRECTRICES ESTABLECIDAS POR EL ICBF EN ARMONIA CON LA POLITICA DE ESTADO PARA EL DESARROLLO INTEGRAL DE LA PRIMERA INFANCIA "# DE CERO A SEIMPRE" EN EL SERVICIO DE HOGARES INFANTILES. </t>
  </si>
  <si>
    <t>2021-76-76003132020</t>
  </si>
  <si>
    <t>76.26.18.547</t>
  </si>
  <si>
    <t>PRESTAR EL SERVICIO DE EDUCACION INICIAL EN EL MARCO DE LA ATENCION INTEGRAL A NIÑAS Y NIÑOS MENORES DE 5 AÑOS O HASTA SU INGRESO AL GRADO DE TRANSICION DE CONFORMIDADCON EL MANUAL OPERATIVO DE LA MODALIDAD Y LAS DIRECTRICES ESTABLECIDAS POR EL ICBF EN ARMONIACON LA POLITICA DE ESTADO PARA EL DESARROLLO INTEGRAL DE LA PRIMERA INFANCIA" DE CERO A SIEMPRE" EN EL SERVICIO.</t>
  </si>
  <si>
    <t>76.2617.852</t>
  </si>
  <si>
    <t xml:space="preserve">PRESTAR EL SERVICIO DE EDUCACION INICIAL EN EL MARCO DE LA ATENCION INTEGRAL A NIÑAS Y NIÑOS MENORES DE 5 AÑOS O HASTA SU INGRESO AL GRADO DE TRANSICION y A MUJERES GESTANTES Y MADRES  EN PERIODO DE LACTANCIA CON EL FIN DE PROMOVER EL DESARROLLO INTEGRAL DE LA PRIMERA INFANCIA CON CALIDAD DE CONFORMIDAD CON EL MANUAL OPERATIVO DE LA MODALIDAD Y LAS DIRECTRICES ESTABLECIDAS POR EL ICBF EN ARMONIACON LA POLITICA DE ESTADO PARA EL DESARROLLO INTEGRAL DE LA PRIMERA INFANCIA" DE CERO A SIEMPRE" ASI COMO REGULAR LAS RELACIONES ENTRE LAS PARTES DERIVADAS DE LA ENTREGA DE APORTES DEL ICBF  A LA ENTIDAD ADMINISTRADORA DEL SERVICIO PARA QUE SE ASUMA CON SU PERSONAL Y BAJO SU EXCLUSIVA RESPONSABILIDAD DICHA ATENCION. </t>
  </si>
  <si>
    <t>76.26.16.279</t>
  </si>
  <si>
    <t>76.26.16.903</t>
  </si>
  <si>
    <t>PRESTAR EL SERVICIO DE EDUCACION INICIAL EN EL MARCO DE LA ATENCION INTEGRAL A NIÑAS Y NIÑOS MENORES DE 5 AÑOS O HASTA SU INGRESO AL GRADO DE TRANSICION DE CONFORMIDADCON EL MANUAL OPERATIVO DE LA MODALIDAD Y LAS DIRECTRICES ESTABLECIDAS POR EL ICBF EN ARMONIACON LA POLITICA DE ESTADO PARA EL DESARROLLO INTEGRAL DE LA PRIMERA INFANCIA" DE CERO A SIEMPRE"</t>
  </si>
  <si>
    <t>76.26.15.57</t>
  </si>
  <si>
    <t>ATENDER A LA PRIMERA INFANCIA EN EL MARCO DE LA ESTRAGEIA DE "CERO A SIEMPRE" DE CONFORMIDAD CON LAS DIRECTRICES LINEAMIENTOS Y PARAMETROS ESTABLECIDOS POR EL ICBF ASI COMO REGULAR LAS RELACIONES ENTRE LAS PARTES DERIVADAS DE LA ENTREGA DE APORTES DEL ICBF A LA ENTIDAD ADMINISTRADORA DEL SERVICIO PARA QU ESTE ASUMA CON SU PERSONAL Y BAJO EXCLUSIVA RESPONSABILIDAD DICHA ATENCION.</t>
  </si>
  <si>
    <t>76.26.12.973</t>
  </si>
  <si>
    <t xml:space="preserve">ATENDER A LA PRIMERA INFANCIA EN EL MARCO DE LA ESTRAGEIA DE "CERO A SIEMPRE" </t>
  </si>
  <si>
    <t>76.26.12.642</t>
  </si>
  <si>
    <t xml:space="preserve">BRINDAR ATENCION INTEGRAL A NIÑOS Y NIOÑAS ENTRE LOS SEIS MESES Y MENORES DE 5 AÑOS DE EDAD, CON VULNERABILIDAD ECONOMICA Y SOCIAL PRIOITARIAMENTE A QUIENES POR RAZONES DE TRABAJO DE SUS PADRES O ADULTO RESPONSABLE DE SU CUIDADO PERMANECEN SOLOS TEMPORALMENTE Y A LOS HIJOS DE FAMILIAS EN SITUACION DE DESPLAZAMIENTO. </t>
  </si>
  <si>
    <t>76.26.12.30</t>
  </si>
  <si>
    <t>76.26.11.353</t>
  </si>
  <si>
    <t>76.26.10.63</t>
  </si>
  <si>
    <t>76.26.09.731</t>
  </si>
  <si>
    <t>76.26.09.187</t>
  </si>
  <si>
    <t>76.26.08.48</t>
  </si>
  <si>
    <t>76.26.07.1003</t>
  </si>
  <si>
    <t>76.26.07.39</t>
  </si>
  <si>
    <t>76.26.02.49</t>
  </si>
  <si>
    <t>76.26.00.56</t>
  </si>
  <si>
    <t xml:space="preserve">BRINDAR ATENCION INTEGRAL A NIÑOS Y NIÑAS ENTRE LOS SEIS MESES Y MENORES DE LOS CINCO AÑOS ONCE MESES DE EDAD, CON VULNERABILIDAD ECONOMICA Y SOCIAL, DANDO PRIORIDAD A LOS NIÑOS Y NIÑAS PERTENENCIENTES A LOS NIVELES I Y II DELS SISBEN A QUIENES POR RAZONES DE TRABAJO DE SUS PADRES O ADULTOS RESPONSABLES PERMANECEN SOO TEMPORALMENTE Y ALOS HIJOS DE FAMILIAS EN SITUACION DE DESPLAZAMIENTO. </t>
  </si>
  <si>
    <t>BRINDAR A TRAVES DEL HOGAR INFANTIL EL AMPARO DE LOS NIÑOS ATENCION A LAS NECESIDADES BASICAS DE PROTECCION, NUTRICION, DESARROLLO INDIVIDUAL Y SOCIAL A LOS NIÑOS Y NIÑAS MENORES DE LOS SEIS AÑOS DE EDAD, INVOLUCRANDO CONTEXTO FAMILIAR Y SOCIAL, CONFORME A LAS NORMAS Y LINEAMIENTOS TECNICO ADMINISTRATIVOS DEL ICBF.</t>
  </si>
  <si>
    <t>BEATRIZ ELENA GRISALES HERNANDEZ</t>
  </si>
  <si>
    <t xml:space="preserve">663 24 88 </t>
  </si>
  <si>
    <t>CL 72  #  26 37</t>
  </si>
  <si>
    <t>hogarinfantilelamparo@hotmail.com</t>
  </si>
  <si>
    <t>cl 72 # 26 37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</si>
</sst>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3"/>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Normal="10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5">
      <c r="A15" s="9"/>
      <c r="B15" s="32" t="s">
        <v>2635</v>
      </c>
      <c r="C15" s="176" t="s">
        <v>2678</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890312284</v>
      </c>
      <c r="C20" s="5"/>
      <c r="D20" s="73"/>
      <c r="E20" s="5"/>
      <c r="F20" s="5"/>
      <c r="G20" s="5"/>
      <c r="H20" s="186"/>
      <c r="I20" s="149" t="s">
        <v>1155</v>
      </c>
      <c r="J20" s="150" t="s">
        <v>1035</v>
      </c>
      <c r="K20" s="151">
        <v>357576200</v>
      </c>
      <c r="L20" s="152">
        <v>44193</v>
      </c>
      <c r="M20" s="152">
        <v>44561</v>
      </c>
      <c r="N20" s="135">
        <f>+(M20-L20)/30</f>
        <v>12.266666666666667</v>
      </c>
      <c r="O20" s="138"/>
      <c r="U20" s="134"/>
      <c r="V20" s="105">
        <f ca="1">NOW()</f>
        <v>44192.687714004627</v>
      </c>
      <c r="W20" s="105">
        <f ca="1">NOW()</f>
        <v>44192.687714004627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HOGAR INFANTIL EL AMPARO DE LOS NIÑOS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2679</v>
      </c>
      <c r="E48" s="145">
        <v>43111</v>
      </c>
      <c r="F48" s="145">
        <v>43434</v>
      </c>
      <c r="G48" s="159">
        <f>IF(AND(E48&lt;&gt;"",F48&lt;&gt;""),((F48-E48)/30),"")</f>
        <v>10.766666666666667</v>
      </c>
      <c r="H48" s="114" t="s">
        <v>2680</v>
      </c>
      <c r="I48" s="113" t="s">
        <v>1155</v>
      </c>
      <c r="J48" s="113" t="s">
        <v>1035</v>
      </c>
      <c r="K48" s="116">
        <v>28464528</v>
      </c>
      <c r="L48" s="115" t="s">
        <v>1148</v>
      </c>
      <c r="M48" s="117">
        <v>1</v>
      </c>
      <c r="N48" s="115" t="s">
        <v>1151</v>
      </c>
      <c r="O48" s="115" t="s">
        <v>26</v>
      </c>
      <c r="P48" s="78"/>
    </row>
    <row r="49" spans="1:16" s="6" customFormat="1" ht="24.75" customHeight="1" x14ac:dyDescent="0.25">
      <c r="A49" s="143">
        <v>2</v>
      </c>
      <c r="B49" s="111" t="s">
        <v>2665</v>
      </c>
      <c r="C49" s="112" t="s">
        <v>31</v>
      </c>
      <c r="D49" s="110" t="s">
        <v>2681</v>
      </c>
      <c r="E49" s="145">
        <v>43040</v>
      </c>
      <c r="F49" s="145">
        <v>43312</v>
      </c>
      <c r="G49" s="159">
        <f t="shared" ref="G49:G50" si="2">IF(AND(E49&lt;&gt;"",F49&lt;&gt;""),((F49-E49)/30),"")</f>
        <v>9.0666666666666664</v>
      </c>
      <c r="H49" s="114" t="s">
        <v>2680</v>
      </c>
      <c r="I49" s="113" t="s">
        <v>1155</v>
      </c>
      <c r="J49" s="113" t="s">
        <v>1035</v>
      </c>
      <c r="K49" s="116">
        <v>335889295</v>
      </c>
      <c r="L49" s="115" t="s">
        <v>1148</v>
      </c>
      <c r="M49" s="117">
        <v>1</v>
      </c>
      <c r="N49" s="115" t="s">
        <v>1151</v>
      </c>
      <c r="O49" s="115" t="s">
        <v>26</v>
      </c>
      <c r="P49" s="78"/>
    </row>
    <row r="50" spans="1:16" s="6" customFormat="1" ht="24.75" customHeight="1" x14ac:dyDescent="0.25">
      <c r="A50" s="143">
        <v>3</v>
      </c>
      <c r="B50" s="111" t="s">
        <v>2665</v>
      </c>
      <c r="C50" s="112" t="s">
        <v>31</v>
      </c>
      <c r="D50" s="110" t="s">
        <v>2683</v>
      </c>
      <c r="E50" s="145">
        <v>42398</v>
      </c>
      <c r="F50" s="145">
        <v>42674</v>
      </c>
      <c r="G50" s="159">
        <f t="shared" si="2"/>
        <v>9.1999999999999993</v>
      </c>
      <c r="H50" s="119" t="s">
        <v>2682</v>
      </c>
      <c r="I50" s="113" t="s">
        <v>1155</v>
      </c>
      <c r="J50" s="113" t="s">
        <v>1035</v>
      </c>
      <c r="K50" s="116">
        <v>203007720</v>
      </c>
      <c r="L50" s="115" t="s">
        <v>1148</v>
      </c>
      <c r="M50" s="117">
        <v>1</v>
      </c>
      <c r="N50" s="115" t="s">
        <v>1151</v>
      </c>
      <c r="O50" s="115" t="s">
        <v>26</v>
      </c>
      <c r="P50" s="78"/>
    </row>
    <row r="51" spans="1:16" s="6" customFormat="1" ht="24.75" customHeight="1" outlineLevel="1" x14ac:dyDescent="0.25">
      <c r="A51" s="143">
        <v>4</v>
      </c>
      <c r="B51" s="111" t="s">
        <v>2665</v>
      </c>
      <c r="C51" s="112" t="s">
        <v>31</v>
      </c>
      <c r="D51" s="110" t="s">
        <v>2684</v>
      </c>
      <c r="E51" s="145">
        <v>42675</v>
      </c>
      <c r="F51" s="145">
        <v>43039</v>
      </c>
      <c r="G51" s="159">
        <f t="shared" ref="G51:G107" si="3">IF(AND(E51&lt;&gt;"",F51&lt;&gt;""),((F51-E51)/30),"")</f>
        <v>12.133333333333333</v>
      </c>
      <c r="H51" s="114" t="s">
        <v>2685</v>
      </c>
      <c r="I51" s="113" t="s">
        <v>1155</v>
      </c>
      <c r="J51" s="113" t="s">
        <v>1035</v>
      </c>
      <c r="K51" s="116">
        <v>247716200</v>
      </c>
      <c r="L51" s="115" t="s">
        <v>1148</v>
      </c>
      <c r="M51" s="117">
        <v>1</v>
      </c>
      <c r="N51" s="115" t="s">
        <v>1151</v>
      </c>
      <c r="O51" s="115" t="s">
        <v>26</v>
      </c>
      <c r="P51" s="78"/>
    </row>
    <row r="52" spans="1:16" s="7" customFormat="1" ht="24.75" customHeight="1" outlineLevel="1" x14ac:dyDescent="0.25">
      <c r="A52" s="144">
        <v>5</v>
      </c>
      <c r="B52" s="111" t="s">
        <v>2665</v>
      </c>
      <c r="C52" s="112" t="s">
        <v>31</v>
      </c>
      <c r="D52" s="110" t="s">
        <v>2686</v>
      </c>
      <c r="E52" s="145">
        <v>42020</v>
      </c>
      <c r="F52" s="145">
        <v>42369</v>
      </c>
      <c r="G52" s="159">
        <f t="shared" si="3"/>
        <v>11.633333333333333</v>
      </c>
      <c r="H52" s="119" t="s">
        <v>2687</v>
      </c>
      <c r="I52" s="113" t="s">
        <v>1155</v>
      </c>
      <c r="J52" s="113" t="s">
        <v>1035</v>
      </c>
      <c r="K52" s="116">
        <v>231644600</v>
      </c>
      <c r="L52" s="115" t="s">
        <v>1148</v>
      </c>
      <c r="M52" s="117">
        <v>1</v>
      </c>
      <c r="N52" s="115" t="s">
        <v>1151</v>
      </c>
      <c r="O52" s="115" t="s">
        <v>26</v>
      </c>
      <c r="P52" s="79"/>
    </row>
    <row r="53" spans="1:16" s="7" customFormat="1" ht="24.75" customHeight="1" outlineLevel="1" x14ac:dyDescent="0.25">
      <c r="A53" s="144">
        <v>6</v>
      </c>
      <c r="B53" s="111" t="s">
        <v>2665</v>
      </c>
      <c r="C53" s="112" t="s">
        <v>31</v>
      </c>
      <c r="D53" s="110" t="s">
        <v>2688</v>
      </c>
      <c r="E53" s="145">
        <v>41253</v>
      </c>
      <c r="F53" s="145">
        <v>41851</v>
      </c>
      <c r="G53" s="159">
        <f t="shared" si="3"/>
        <v>19.933333333333334</v>
      </c>
      <c r="H53" s="119" t="s">
        <v>2689</v>
      </c>
      <c r="I53" s="113" t="s">
        <v>1155</v>
      </c>
      <c r="J53" s="113" t="s">
        <v>1035</v>
      </c>
      <c r="K53" s="116">
        <v>391389030</v>
      </c>
      <c r="L53" s="115" t="s">
        <v>1148</v>
      </c>
      <c r="M53" s="117">
        <v>1</v>
      </c>
      <c r="N53" s="115" t="s">
        <v>1151</v>
      </c>
      <c r="O53" s="115" t="s">
        <v>26</v>
      </c>
      <c r="P53" s="79"/>
    </row>
    <row r="54" spans="1:16" s="7" customFormat="1" ht="24.75" customHeight="1" outlineLevel="1" x14ac:dyDescent="0.25">
      <c r="A54" s="144">
        <v>7</v>
      </c>
      <c r="B54" s="111" t="s">
        <v>2665</v>
      </c>
      <c r="C54" s="112" t="s">
        <v>31</v>
      </c>
      <c r="D54" s="110" t="s">
        <v>2690</v>
      </c>
      <c r="E54" s="145">
        <v>41093</v>
      </c>
      <c r="F54" s="145">
        <v>41273</v>
      </c>
      <c r="G54" s="159">
        <f t="shared" si="3"/>
        <v>6</v>
      </c>
      <c r="H54" s="114" t="s">
        <v>2691</v>
      </c>
      <c r="I54" s="113" t="s">
        <v>1155</v>
      </c>
      <c r="J54" s="113" t="s">
        <v>1035</v>
      </c>
      <c r="K54" s="118">
        <v>83277410</v>
      </c>
      <c r="L54" s="115" t="s">
        <v>1148</v>
      </c>
      <c r="M54" s="117">
        <v>1</v>
      </c>
      <c r="N54" s="115" t="s">
        <v>1151</v>
      </c>
      <c r="O54" s="115" t="s">
        <v>26</v>
      </c>
      <c r="P54" s="79"/>
    </row>
    <row r="55" spans="1:16" s="7" customFormat="1" ht="24.75" customHeight="1" outlineLevel="1" x14ac:dyDescent="0.25">
      <c r="A55" s="144">
        <v>8</v>
      </c>
      <c r="B55" s="111" t="s">
        <v>2665</v>
      </c>
      <c r="C55" s="112" t="s">
        <v>31</v>
      </c>
      <c r="D55" s="110" t="s">
        <v>2692</v>
      </c>
      <c r="E55" s="145">
        <v>40931</v>
      </c>
      <c r="F55" s="145">
        <v>41090</v>
      </c>
      <c r="G55" s="159">
        <f t="shared" si="3"/>
        <v>5.3</v>
      </c>
      <c r="H55" s="114" t="s">
        <v>2691</v>
      </c>
      <c r="I55" s="113" t="s">
        <v>1155</v>
      </c>
      <c r="J55" s="113" t="s">
        <v>1035</v>
      </c>
      <c r="K55" s="118">
        <v>80373189</v>
      </c>
      <c r="L55" s="115" t="s">
        <v>1148</v>
      </c>
      <c r="M55" s="117">
        <v>1</v>
      </c>
      <c r="N55" s="115" t="s">
        <v>1151</v>
      </c>
      <c r="O55" s="115" t="s">
        <v>26</v>
      </c>
      <c r="P55" s="79"/>
    </row>
    <row r="56" spans="1:16" s="7" customFormat="1" ht="24.75" customHeight="1" outlineLevel="1" x14ac:dyDescent="0.25">
      <c r="A56" s="144">
        <v>9</v>
      </c>
      <c r="B56" s="111" t="s">
        <v>2665</v>
      </c>
      <c r="C56" s="112" t="s">
        <v>31</v>
      </c>
      <c r="D56" s="110" t="s">
        <v>2693</v>
      </c>
      <c r="E56" s="145">
        <v>40546</v>
      </c>
      <c r="F56" s="145">
        <v>40908</v>
      </c>
      <c r="G56" s="159">
        <f t="shared" si="3"/>
        <v>12.066666666666666</v>
      </c>
      <c r="H56" s="122" t="s">
        <v>2691</v>
      </c>
      <c r="I56" s="113" t="s">
        <v>1155</v>
      </c>
      <c r="J56" s="113" t="s">
        <v>1035</v>
      </c>
      <c r="K56" s="118">
        <v>154031048</v>
      </c>
      <c r="L56" s="115" t="s">
        <v>1148</v>
      </c>
      <c r="M56" s="117">
        <v>1</v>
      </c>
      <c r="N56" s="115" t="s">
        <v>1151</v>
      </c>
      <c r="O56" s="115" t="s">
        <v>26</v>
      </c>
      <c r="P56" s="79"/>
    </row>
    <row r="57" spans="1:16" s="7" customFormat="1" ht="24.75" customHeight="1" outlineLevel="1" x14ac:dyDescent="0.25">
      <c r="A57" s="144">
        <v>10</v>
      </c>
      <c r="B57" s="64" t="s">
        <v>2665</v>
      </c>
      <c r="C57" s="65" t="s">
        <v>31</v>
      </c>
      <c r="D57" s="63" t="s">
        <v>2694</v>
      </c>
      <c r="E57" s="145">
        <v>40198</v>
      </c>
      <c r="F57" s="145">
        <v>40543</v>
      </c>
      <c r="G57" s="159">
        <f t="shared" si="3"/>
        <v>11.5</v>
      </c>
      <c r="H57" s="122" t="s">
        <v>2691</v>
      </c>
      <c r="I57" s="63" t="s">
        <v>1155</v>
      </c>
      <c r="J57" s="63" t="s">
        <v>1035</v>
      </c>
      <c r="K57" s="66">
        <v>148619062</v>
      </c>
      <c r="L57" s="65" t="s">
        <v>1148</v>
      </c>
      <c r="M57" s="67">
        <v>1</v>
      </c>
      <c r="N57" s="65" t="s">
        <v>1151</v>
      </c>
      <c r="O57" s="65" t="s">
        <v>26</v>
      </c>
      <c r="P57" s="79"/>
    </row>
    <row r="58" spans="1:16" s="7" customFormat="1" ht="24.75" customHeight="1" outlineLevel="1" x14ac:dyDescent="0.25">
      <c r="A58" s="144">
        <v>11</v>
      </c>
      <c r="B58" s="64" t="s">
        <v>2665</v>
      </c>
      <c r="C58" s="65" t="s">
        <v>31</v>
      </c>
      <c r="D58" s="63" t="s">
        <v>2695</v>
      </c>
      <c r="E58" s="145">
        <v>39885</v>
      </c>
      <c r="F58" s="145">
        <v>40178</v>
      </c>
      <c r="G58" s="159">
        <f t="shared" si="3"/>
        <v>9.7666666666666675</v>
      </c>
      <c r="H58" s="122" t="s">
        <v>2691</v>
      </c>
      <c r="I58" s="63" t="s">
        <v>1155</v>
      </c>
      <c r="J58" s="63" t="s">
        <v>1035</v>
      </c>
      <c r="K58" s="66">
        <v>111059763</v>
      </c>
      <c r="L58" s="65" t="s">
        <v>1148</v>
      </c>
      <c r="M58" s="67">
        <v>1</v>
      </c>
      <c r="N58" s="65" t="s">
        <v>1151</v>
      </c>
      <c r="O58" s="65" t="s">
        <v>26</v>
      </c>
      <c r="P58" s="79"/>
    </row>
    <row r="59" spans="1:16" s="7" customFormat="1" ht="24.75" customHeight="1" outlineLevel="1" x14ac:dyDescent="0.25">
      <c r="A59" s="144">
        <v>12</v>
      </c>
      <c r="B59" s="64" t="s">
        <v>2665</v>
      </c>
      <c r="C59" s="65" t="s">
        <v>31</v>
      </c>
      <c r="D59" s="63" t="s">
        <v>2696</v>
      </c>
      <c r="E59" s="145">
        <v>39815</v>
      </c>
      <c r="F59" s="145">
        <v>40543</v>
      </c>
      <c r="G59" s="159">
        <f t="shared" si="3"/>
        <v>24.266666666666666</v>
      </c>
      <c r="H59" s="64" t="s">
        <v>2702</v>
      </c>
      <c r="I59" s="63" t="s">
        <v>1155</v>
      </c>
      <c r="J59" s="63" t="s">
        <v>1035</v>
      </c>
      <c r="K59" s="66">
        <v>33230588</v>
      </c>
      <c r="L59" s="65" t="s">
        <v>1148</v>
      </c>
      <c r="M59" s="67">
        <v>1</v>
      </c>
      <c r="N59" s="65" t="s">
        <v>1151</v>
      </c>
      <c r="O59" s="65" t="s">
        <v>26</v>
      </c>
      <c r="P59" s="79"/>
    </row>
    <row r="60" spans="1:16" s="7" customFormat="1" ht="24.75" customHeight="1" outlineLevel="1" x14ac:dyDescent="0.25">
      <c r="A60" s="144">
        <v>13</v>
      </c>
      <c r="B60" s="64" t="s">
        <v>2665</v>
      </c>
      <c r="C60" s="65" t="s">
        <v>31</v>
      </c>
      <c r="D60" s="63" t="s">
        <v>2697</v>
      </c>
      <c r="E60" s="145">
        <v>39449</v>
      </c>
      <c r="F60" s="145">
        <v>39813</v>
      </c>
      <c r="G60" s="159">
        <f t="shared" si="3"/>
        <v>12.133333333333333</v>
      </c>
      <c r="H60" s="122" t="s">
        <v>2702</v>
      </c>
      <c r="I60" s="63" t="s">
        <v>1155</v>
      </c>
      <c r="J60" s="63" t="s">
        <v>1035</v>
      </c>
      <c r="K60" s="66">
        <v>125207356</v>
      </c>
      <c r="L60" s="65" t="s">
        <v>1148</v>
      </c>
      <c r="M60" s="67">
        <v>1</v>
      </c>
      <c r="N60" s="65" t="s">
        <v>1151</v>
      </c>
      <c r="O60" s="65" t="s">
        <v>26</v>
      </c>
      <c r="P60" s="79"/>
    </row>
    <row r="61" spans="1:16" s="7" customFormat="1" ht="24.75" customHeight="1" outlineLevel="1" x14ac:dyDescent="0.25">
      <c r="A61" s="144">
        <v>14</v>
      </c>
      <c r="B61" s="64" t="s">
        <v>2665</v>
      </c>
      <c r="C61" s="65" t="s">
        <v>31</v>
      </c>
      <c r="D61" s="63" t="s">
        <v>2698</v>
      </c>
      <c r="E61" s="145">
        <v>39234</v>
      </c>
      <c r="F61" s="145">
        <v>39447</v>
      </c>
      <c r="G61" s="159">
        <f t="shared" si="3"/>
        <v>7.1</v>
      </c>
      <c r="H61" s="122" t="s">
        <v>2702</v>
      </c>
      <c r="I61" s="63" t="s">
        <v>1155</v>
      </c>
      <c r="J61" s="63" t="s">
        <v>1035</v>
      </c>
      <c r="K61" s="66">
        <v>70567751</v>
      </c>
      <c r="L61" s="65" t="s">
        <v>1148</v>
      </c>
      <c r="M61" s="67">
        <v>1</v>
      </c>
      <c r="N61" s="65" t="s">
        <v>1151</v>
      </c>
      <c r="O61" s="65" t="s">
        <v>26</v>
      </c>
      <c r="P61" s="79"/>
    </row>
    <row r="62" spans="1:16" s="7" customFormat="1" ht="24.75" customHeight="1" outlineLevel="1" x14ac:dyDescent="0.25">
      <c r="A62" s="144">
        <v>15</v>
      </c>
      <c r="B62" s="64" t="s">
        <v>2665</v>
      </c>
      <c r="C62" s="65" t="s">
        <v>31</v>
      </c>
      <c r="D62" s="63" t="s">
        <v>2699</v>
      </c>
      <c r="E62" s="145">
        <v>39084</v>
      </c>
      <c r="F62" s="145">
        <v>39233</v>
      </c>
      <c r="G62" s="159">
        <f t="shared" si="3"/>
        <v>4.9666666666666668</v>
      </c>
      <c r="H62" s="122" t="s">
        <v>2702</v>
      </c>
      <c r="I62" s="63" t="s">
        <v>1155</v>
      </c>
      <c r="J62" s="63" t="s">
        <v>1035</v>
      </c>
      <c r="K62" s="66">
        <v>50405540</v>
      </c>
      <c r="L62" s="65" t="s">
        <v>1148</v>
      </c>
      <c r="M62" s="67">
        <v>1</v>
      </c>
      <c r="N62" s="65" t="s">
        <v>1151</v>
      </c>
      <c r="O62" s="65" t="s">
        <v>26</v>
      </c>
      <c r="P62" s="79"/>
    </row>
    <row r="63" spans="1:16" s="7" customFormat="1" ht="24.75" customHeight="1" outlineLevel="1" x14ac:dyDescent="0.25">
      <c r="A63" s="144">
        <v>16</v>
      </c>
      <c r="B63" s="64" t="s">
        <v>2665</v>
      </c>
      <c r="C63" s="65" t="s">
        <v>31</v>
      </c>
      <c r="D63" s="63" t="s">
        <v>2700</v>
      </c>
      <c r="E63" s="145">
        <v>37258</v>
      </c>
      <c r="F63" s="145">
        <v>37621</v>
      </c>
      <c r="G63" s="159">
        <f t="shared" si="3"/>
        <v>12.1</v>
      </c>
      <c r="H63" s="122" t="s">
        <v>2702</v>
      </c>
      <c r="I63" s="63" t="s">
        <v>1155</v>
      </c>
      <c r="J63" s="63" t="s">
        <v>1035</v>
      </c>
      <c r="K63" s="66">
        <v>94537249</v>
      </c>
      <c r="L63" s="65" t="s">
        <v>1148</v>
      </c>
      <c r="M63" s="67">
        <v>1</v>
      </c>
      <c r="N63" s="65" t="s">
        <v>1151</v>
      </c>
      <c r="O63" s="65" t="s">
        <v>26</v>
      </c>
      <c r="P63" s="79"/>
    </row>
    <row r="64" spans="1:16" s="7" customFormat="1" ht="24.75" customHeight="1" outlineLevel="1" x14ac:dyDescent="0.25">
      <c r="A64" s="144">
        <v>17</v>
      </c>
      <c r="B64" s="64" t="s">
        <v>2665</v>
      </c>
      <c r="C64" s="65" t="s">
        <v>31</v>
      </c>
      <c r="D64" s="63" t="s">
        <v>2701</v>
      </c>
      <c r="E64" s="145">
        <v>36529</v>
      </c>
      <c r="F64" s="145">
        <v>36891</v>
      </c>
      <c r="G64" s="159">
        <f t="shared" si="3"/>
        <v>12.066666666666666</v>
      </c>
      <c r="H64" s="64" t="s">
        <v>2703</v>
      </c>
      <c r="I64" s="63" t="s">
        <v>1155</v>
      </c>
      <c r="J64" s="63" t="s">
        <v>1035</v>
      </c>
      <c r="K64" s="66">
        <v>82594188</v>
      </c>
      <c r="L64" s="65" t="s">
        <v>1148</v>
      </c>
      <c r="M64" s="67">
        <v>1</v>
      </c>
      <c r="N64" s="65" t="s">
        <v>1151</v>
      </c>
      <c r="O64" s="65" t="s">
        <v>26</v>
      </c>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t="s">
        <v>2676</v>
      </c>
      <c r="E114" s="145">
        <v>43882</v>
      </c>
      <c r="F114" s="145">
        <v>44196</v>
      </c>
      <c r="G114" s="159">
        <f>IF(AND(E114&lt;&gt;"",F114&lt;&gt;""),((F114-E114)/30),"")</f>
        <v>10.466666666666667</v>
      </c>
      <c r="H114" s="122" t="s">
        <v>2677</v>
      </c>
      <c r="I114" s="121" t="s">
        <v>1155</v>
      </c>
      <c r="J114" s="121" t="s">
        <v>1035</v>
      </c>
      <c r="K114" s="123">
        <v>357576200</v>
      </c>
      <c r="L114" s="100">
        <f>+IF(AND(K114&gt;0,O114="Ejecución"),(K114/877802)*Tabla28[[#This Row],[% participación]],IF(AND(K114&gt;0,O114&lt;&gt;"Ejecución"),"-",""))</f>
        <v>407.35405023000629</v>
      </c>
      <c r="M114" s="124" t="s">
        <v>1148</v>
      </c>
      <c r="N114" s="172">
        <v>1</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c r="G179" s="164" t="str">
        <f>IF(F179&gt;0,SUM(E179+F179),"")</f>
        <v/>
      </c>
      <c r="H179" s="5"/>
      <c r="I179" s="221" t="s">
        <v>2671</v>
      </c>
      <c r="J179" s="221"/>
      <c r="K179" s="221"/>
      <c r="L179" s="221"/>
      <c r="M179" s="171"/>
      <c r="O179" s="8"/>
      <c r="Q179" s="19"/>
      <c r="R179" s="158" t="str">
        <f>IF(M179&gt;0,SUM(L179+M179),"")</f>
        <v/>
      </c>
      <c r="T179" s="19"/>
      <c r="U179" s="177" t="s">
        <v>1166</v>
      </c>
      <c r="V179" s="177"/>
      <c r="W179" s="177"/>
      <c r="X179" s="24">
        <v>0.02</v>
      </c>
      <c r="Y179" s="163"/>
      <c r="Z179" s="164" t="str">
        <f>IF(Y179&gt;0,SUM(E181+Y179),"")</f>
        <v/>
      </c>
      <c r="AA179" s="19"/>
      <c r="AB179" s="19"/>
    </row>
    <row r="180" spans="1:28" ht="23.45" hidden="1" x14ac:dyDescent="0.3">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45" hidden="1" x14ac:dyDescent="0.3">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45" hidden="1" x14ac:dyDescent="0.3">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c r="D193" s="5"/>
      <c r="E193" s="126">
        <v>1347</v>
      </c>
      <c r="F193" s="5"/>
      <c r="G193" s="5"/>
      <c r="H193" s="147" t="s">
        <v>2704</v>
      </c>
      <c r="J193" s="5"/>
      <c r="K193" s="127">
        <v>36529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2706</v>
      </c>
      <c r="J211" s="27" t="s">
        <v>2622</v>
      </c>
      <c r="K211" s="148" t="s">
        <v>2708</v>
      </c>
      <c r="L211" s="21"/>
      <c r="M211" s="21"/>
      <c r="N211" s="21"/>
      <c r="O211" s="8"/>
    </row>
    <row r="212" spans="1:15" x14ac:dyDescent="0.25">
      <c r="A212" s="9"/>
      <c r="B212" s="27" t="s">
        <v>2619</v>
      </c>
      <c r="C212" s="147" t="s">
        <v>2704</v>
      </c>
      <c r="D212" s="21"/>
      <c r="G212" s="27" t="s">
        <v>2621</v>
      </c>
      <c r="H212" s="148" t="s">
        <v>2705</v>
      </c>
      <c r="J212" s="27" t="s">
        <v>2623</v>
      </c>
      <c r="K212" s="147"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2020-12-27T21:33:51Z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