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ROSA &amp; JOSE\Desktop\BANCO NACIONAL OFERENTES 2020\"/>
    </mc:Choice>
  </mc:AlternateContent>
  <xr:revisionPtr revIDLastSave="0" documentId="13_ncr:1_{90FFA6CA-39AE-4D40-91F6-43564DCB950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390" windowWidth="20490" windowHeight="109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<sst xmlns="http://schemas.openxmlformats.org/spreadsheetml/2006/main" count="3080" uniqueCount="2698">
  <si>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</si>
  <si>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</si>
  <si>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</si>
  <si>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</si>
  <si>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</si>
  <si>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</si>
  <si>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</si>
  <si>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</si>
  <si>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</si>
  <si>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</si>
  <si>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</si>
  <si>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</si>
  <si>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</si>
  <si>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</si>
  <si>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</si>
  <si>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</si>
  <si>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</si>
  <si>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</si>
  <si>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</si>
  <si>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</si>
  <si>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</si>
  <si>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</si>
  <si>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</si>
  <si>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</si>
  <si>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</si>
  <si>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</si>
  <si>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</si>
  <si>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</si>
  <si>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</si>
  <si>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</si>
  <si>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</si>
  <si>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</si>
  <si>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</si>
  <si>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</si>
  <si>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</si>
  <si>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</si>
  <si>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</si>
  <si>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</si>
  <si>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</si>
  <si>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</si>
  <si>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</si>
  <si>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</si>
  <si>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</si>
  <si>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</si>
  <si>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</si>
  <si>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</si>
  <si>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</si>
  <si>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</si>
  <si>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</si>
  <si>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</si>
  <si>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</si>
  <si>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</si>
  <si>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</si>
  <si>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</si>
  <si>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</si>
  <si>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</si>
  <si>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</si>
  <si>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</si>
  <si>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</si>
  <si>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</si>
  <si>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</si>
  <si>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</si>
  <si>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</si>
  <si>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</si>
  <si>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</si>
  <si>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</si>
  <si>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</si>
  <si>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</si>
  <si>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</si>
  <si>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</si>
  <si>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</si>
  <si>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</si>
  <si>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</si>
  <si>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</si>
  <si>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</si>
  <si>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</si>
  <si>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</si>
  <si>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</si>
  <si>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</si>
  <si>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</si>
  <si>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</si>
  <si>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</si>
  <si>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</si>
  <si>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</si>
  <si>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</si>
  <si>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</si>
  <si>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</si>
  <si>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</si>
  <si>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</si>
  <si>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</si>
  <si>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</si>
  <si>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</si>
  <si>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</si>
  <si>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</si>
  <si>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</si>
  <si>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</si>
  <si>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</si>
  <si>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</si>
  <si>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</si>
  <si>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</si>
  <si>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</si>
  <si>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</si>
  <si>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</si>
  <si>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</si>
  <si>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</si>
  <si>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</si>
  <si>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</si>
  <si>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</si>
  <si>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</si>
  <si>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</si>
  <si>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</si>
  <si>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</si>
  <si>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</si>
  <si>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</si>
  <si>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</si>
  <si>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</si>
  <si>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</si>
  <si>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</si>
  <si>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</si>
  <si>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</si>
  <si>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</si>
  <si>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</si>
  <si>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</si>
  <si>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</si>
  <si>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</si>
  <si>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</si>
  <si>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</si>
  <si>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</si>
  <si>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</si>
  <si>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</si>
  <si>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</si>
  <si>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</si>
  <si>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</si>
  <si>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</si>
  <si>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</si>
  <si>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</si>
  <si>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</si>
  <si>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</si>
  <si>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</si>
  <si>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</si>
  <si>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</si>
  <si>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</si>
  <si>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</si>
  <si>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</si>
  <si>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</si>
  <si>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</si>
  <si>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</si>
  <si>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</si>
  <si>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</si>
  <si>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</si>
  <si>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</si>
  <si>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</si>
  <si>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</si>
  <si>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</si>
  <si>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</si>
  <si>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</si>
  <si>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</si>
  <si>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</si>
  <si>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</si>
  <si>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</si>
  <si>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</si>
  <si>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</si>
  <si>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</si>
  <si>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</si>
  <si>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</si>
  <si>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</si>
  <si>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</si>
  <si>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</si>
  <si>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</si>
  <si>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</si>
  <si>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</si>
  <si>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</si>
  <si>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</si>
  <si>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</si>
  <si>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</si>
  <si>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</si>
  <si>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</si>
  <si>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</si>
  <si>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</si>
  <si>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</si>
  <si>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</si>
  <si>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</si>
  <si>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</si>
  <si>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</si>
  <si>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</si>
  <si>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</si>
  <si>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</si>
  <si>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</si>
  <si>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</si>
  <si>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</si>
  <si>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</si>
  <si>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</si>
  <si>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</si>
  <si>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</si>
  <si>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</si>
  <si>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</si>
  <si>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</si>
  <si>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</si>
  <si>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</si>
  <si>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</si>
  <si>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</si>
  <si>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</si>
  <si>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</si>
  <si>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</si>
  <si>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</si>
  <si>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</si>
  <si>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</si>
  <si>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</si>
  <si>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</si>
  <si>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</si>
  <si>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</si>
  <si>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</si>
  <si>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</si>
  <si>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</si>
  <si>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</si>
  <si>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</si>
  <si>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</si>
  <si>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</si>
  <si>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</si>
  <si>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</si>
  <si>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</si>
  <si>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</si>
  <si>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</si>
  <si>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</si>
  <si>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</si>
  <si>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</si>
  <si>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</si>
  <si>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</si>
  <si>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</si>
  <si>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</si>
  <si>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</si>
  <si>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</si>
  <si>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</si>
  <si>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</si>
  <si>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</si>
  <si>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</si>
  <si>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</si>
  <si>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</si>
  <si>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</si>
  <si>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</si>
  <si>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</si>
  <si>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</si>
  <si>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</si>
  <si>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</si>
  <si>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</si>
  <si>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</si>
  <si>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</si>
  <si>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</si>
  <si>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</si>
  <si>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</si>
  <si>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</si>
  <si>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</si>
  <si>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</si>
  <si>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</si>
  <si>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</si>
  <si>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</si>
  <si>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</si>
  <si>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</si>
  <si>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</si>
  <si>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</si>
  <si>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</si>
  <si>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</si>
  <si>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</si>
  <si>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</si>
  <si>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</si>
  <si>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</si>
  <si>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</si>
  <si>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</si>
  <si>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</si>
  <si>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</si>
  <si>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</si>
  <si>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</si>
  <si>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</si>
  <si>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</si>
  <si>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</si>
  <si>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</si>
  <si>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</si>
  <si>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</si>
  <si>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</si>
  <si>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</si>
  <si>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</si>
  <si>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</si>
  <si>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</si>
  <si>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</si>
  <si>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</si>
  <si>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</si>
  <si>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</si>
  <si>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</si>
  <si>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</si>
  <si>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</si>
  <si>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</si>
  <si>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</si>
  <si>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</si>
  <si>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</si>
  <si>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</si>
  <si>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</si>
  <si>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</si>
  <si>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</si>
  <si>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</si>
  <si>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</si>
  <si>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</si>
  <si>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</si>
  <si>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</si>
  <si>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</si>
  <si>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</si>
  <si>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</si>
  <si>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</si>
  <si>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</si>
  <si>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</si>
  <si>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</si>
  <si>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</si>
  <si>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</si>
  <si>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</si>
  <si>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</si>
  <si>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</si>
  <si>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</si>
  <si>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</si>
  <si>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</si>
  <si>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</si>
  <si>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</si>
  <si>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</si>
  <si>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</si>
  <si>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</si>
  <si>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</si>
  <si>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</si>
  <si>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</si>
  <si>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</si>
  <si>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</si>
  <si>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</si>
  <si>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</si>
  <si>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</si>
  <si>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</si>
  <si>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</si>
  <si>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</si>
  <si>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</si>
  <si>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</si>
  <si>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</si>
  <si>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</si>
  <si>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</si>
  <si>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</si>
  <si>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</si>
  <si>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</si>
  <si>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</si>
  <si>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</si>
  <si>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</si>
  <si>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</si>
  <si>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</si>
  <si>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</si>
  <si>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</si>
  <si>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</si>
  <si>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</si>
  <si>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</si>
  <si>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</si>
  <si>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</si>
  <si>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</si>
  <si>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</si>
  <si>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</si>
  <si>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</si>
  <si>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</si>
  <si>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</si>
  <si>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</si>
  <si>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</si>
  <si>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</si>
  <si>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</si>
  <si>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</si>
  <si>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</si>
  <si>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</si>
  <si>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</si>
  <si>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</si>
  <si>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</si>
  <si>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</si>
  <si>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</si>
  <si>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</si>
  <si>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</si>
  <si>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</si>
  <si>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</si>
  <si>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</si>
  <si>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</si>
  <si>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</si>
  <si>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</si>
  <si>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</si>
  <si>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</si>
  <si>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</si>
  <si>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</si>
  <si>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</si>
  <si>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</si>
  <si>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</si>
  <si>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</si>
  <si>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</si>
  <si>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</si>
  <si>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</si>
  <si>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</si>
  <si>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</si>
  <si>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</si>
  <si>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</si>
  <si>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</si>
  <si>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</si>
  <si>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</si>
  <si>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</si>
  <si>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</si>
  <si>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</si>
  <si>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</si>
  <si>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</si>
  <si>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</si>
  <si>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</si>
  <si>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</si>
  <si>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</si>
  <si>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</si>
  <si>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</si>
  <si>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</si>
  <si>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</si>
  <si>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</si>
  <si>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</si>
  <si>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</si>
  <si>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</si>
  <si>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</si>
  <si>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</si>
  <si>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</si>
  <si>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</si>
  <si>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</si>
  <si>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</si>
  <si>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</si>
  <si>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</si>
  <si>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</si>
  <si>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</si>
  <si>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</si>
  <si>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</si>
  <si>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</si>
  <si>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</si>
  <si>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</si>
  <si>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</si>
  <si>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</si>
  <si>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</si>
  <si>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</si>
  <si>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</si>
  <si>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</si>
  <si>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</si>
  <si>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</si>
  <si>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</si>
  <si>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</si>
  <si>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</si>
  <si>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</si>
  <si>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</si>
  <si>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</si>
  <si>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</si>
  <si>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</si>
  <si>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</si>
  <si>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</si>
  <si>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</si>
  <si>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</si>
  <si>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</si>
  <si>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</si>
  <si>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</si>
  <si>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</si>
  <si>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</si>
  <si>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</si>
  <si>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</si>
  <si>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</si>
  <si>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</si>
  <si>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</si>
  <si>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</si>
  <si>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</si>
  <si>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</si>
  <si>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</si>
  <si>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</si>
  <si>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</si>
  <si>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</si>
  <si>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</si>
  <si>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</si>
  <si>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</si>
  <si>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</si>
  <si>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</si>
  <si>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</si>
  <si>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</si>
  <si>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</si>
  <si>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</si>
  <si>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</si>
  <si>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</si>
  <si>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</si>
  <si>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</si>
  <si>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</si>
  <si>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</si>
  <si>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</si>
  <si>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</si>
  <si>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</si>
  <si>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</si>
  <si>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</si>
  <si>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</si>
  <si>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</si>
  <si>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</si>
  <si>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</si>
  <si>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</si>
  <si>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</si>
  <si>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</si>
  <si>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</si>
  <si>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</si>
  <si>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</si>
  <si>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</si>
  <si>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</si>
  <si>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</si>
  <si>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</si>
  <si>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</si>
  <si>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</si>
  <si>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</si>
  <si>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</si>
  <si>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</si>
  <si>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</si>
  <si>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</si>
  <si>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</si>
  <si>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</si>
  <si>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</si>
  <si>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</si>
  <si>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</si>
  <si>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</si>
  <si>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</si>
  <si>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</si>
  <si>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</si>
  <si>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</si>
  <si>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</si>
  <si>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</si>
  <si>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</si>
  <si>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</si>
  <si>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</si>
  <si>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</si>
  <si>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</si>
  <si>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</si>
  <si>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</si>
  <si>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</si>
  <si>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</si>
  <si>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</si>
  <si>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</si>
  <si>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</si>
  <si>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</si>
  <si>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</si>
  <si>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</si>
  <si>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</si>
  <si>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</si>
  <si>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</si>
  <si>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</si>
  <si>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</si>
  <si>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</si>
  <si>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</si>
  <si>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</si>
  <si>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</si>
  <si>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</si>
  <si>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</si>
  <si>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</si>
  <si>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</si>
  <si>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</si>
  <si>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</si>
  <si>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</si>
  <si>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</si>
  <si>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</si>
  <si>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</si>
  <si>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</si>
  <si>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</si>
  <si>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</si>
  <si>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</si>
  <si>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</si>
  <si>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</si>
  <si>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</si>
  <si>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</si>
  <si>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</si>
  <si>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</si>
  <si>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</si>
  <si>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</si>
  <si>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</si>
  <si>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</si>
  <si>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</si>
  <si>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</si>
  <si>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</si>
  <si>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</si>
  <si>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</si>
  <si>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</si>
  <si>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</si>
  <si>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</si>
  <si>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</si>
  <si>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</si>
  <si>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</si>
  <si>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</si>
  <si>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</si>
  <si>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</si>
  <si>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</si>
  <si>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</si>
  <si>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</si>
  <si>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</si>
  <si>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</si>
  <si>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</si>
  <si>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</si>
  <si>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</si>
  <si>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</si>
  <si>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</si>
  <si>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</si>
  <si>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</si>
  <si>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</si>
  <si>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</si>
  <si>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</si>
  <si>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</si>
  <si>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</si>
  <si>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</si>
  <si>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</si>
  <si>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</si>
  <si>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</si>
  <si>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</si>
  <si>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</si>
  <si>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</si>
  <si>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</si>
  <si>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</si>
  <si>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</si>
  <si>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</si>
  <si>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</si>
  <si>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</si>
  <si>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</si>
  <si>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</si>
  <si>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</si>
  <si>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</si>
  <si>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</si>
  <si>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</si>
  <si>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</si>
  <si>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</si>
  <si>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</si>
  <si>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</si>
  <si>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</si>
  <si>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</si>
  <si>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</si>
  <si>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</si>
  <si>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</si>
  <si>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</si>
  <si>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</si>
  <si>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</si>
  <si>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</si>
  <si>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</si>
  <si>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</si>
  <si>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</si>
  <si>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</si>
  <si>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</si>
  <si>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</si>
  <si>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</si>
  <si>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</si>
  <si>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</si>
  <si>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</si>
  <si>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</si>
  <si>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</si>
  <si>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</si>
  <si>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</si>
  <si>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</si>
  <si>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</si>
  <si>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</si>
  <si>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</si>
  <si>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</si>
  <si>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</si>
  <si>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</si>
  <si>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</si>
  <si>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</si>
  <si>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</si>
  <si>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</si>
  <si>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</si>
  <si>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</si>
  <si>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</si>
  <si>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</si>
  <si>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</si>
  <si>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</si>
  <si>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</si>
  <si>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</si>
  <si>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</si>
  <si>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</si>
  <si>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</si>
  <si>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</si>
  <si>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</si>
  <si>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</si>
  <si>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</si>
  <si>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</si>
  <si>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</si>
  <si>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</si>
  <si>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</si>
  <si>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</si>
  <si>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</si>
  <si>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</si>
  <si>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</si>
  <si>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</si>
  <si>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</si>
  <si>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</si>
  <si>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</si>
  <si>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</si>
  <si>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</si>
  <si>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</si>
  <si>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</si>
  <si>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</si>
  <si>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</si>
  <si>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</si>
  <si>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</si>
  <si>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</si>
  <si>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</si>
  <si>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</si>
  <si>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</si>
  <si>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</si>
  <si>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</si>
  <si>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</si>
  <si>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</si>
  <si>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</si>
  <si>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</si>
  <si>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</si>
  <si>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</si>
  <si>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</si>
  <si>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</si>
  <si>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</si>
  <si>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</si>
  <si>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</si>
  <si>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</si>
  <si>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</si>
  <si>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</si>
  <si>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</si>
  <si>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</si>
  <si>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</si>
  <si>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</si>
  <si>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</si>
  <si>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</si>
  <si>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</si>
  <si>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</si>
  <si>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</si>
  <si>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</si>
  <si>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</si>
  <si>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</si>
  <si>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</si>
  <si>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</si>
  <si>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</si>
  <si>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</si>
  <si>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</si>
  <si>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</si>
  <si>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</si>
  <si>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</si>
  <si>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</si>
  <si>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</si>
  <si>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</si>
  <si>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</si>
  <si>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</si>
  <si>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</si>
  <si>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</si>
  <si>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</si>
  <si>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</si>
  <si>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</si>
  <si>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</si>
  <si>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</si>
  <si>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</si>
  <si>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</si>
  <si>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</si>
  <si>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</si>
  <si>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</si>
  <si>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</si>
  <si>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</si>
  <si>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</si>
  <si>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</si>
  <si>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</si>
  <si>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</si>
  <si>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</si>
  <si>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</si>
  <si>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</si>
  <si>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</si>
  <si>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</si>
  <si>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</si>
  <si>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</si>
  <si>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</si>
  <si>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</si>
  <si>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</si>
  <si>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</si>
  <si>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</si>
  <si>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</si>
  <si>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</si>
  <si>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</si>
  <si>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</si>
  <si>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</si>
  <si>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</si>
  <si>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</si>
  <si>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</si>
  <si>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</si>
  <si>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</si>
  <si>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</si>
  <si>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</si>
  <si>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</si>
  <si>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</si>
  <si>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</si>
  <si>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</si>
  <si>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</si>
  <si>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</si>
  <si>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</si>
  <si>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</si>
  <si>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</si>
  <si>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</si>
  <si>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</si>
  <si>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</si>
  <si>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</si>
  <si>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</si>
  <si>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</si>
  <si>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</si>
  <si>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</si>
  <si>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</si>
  <si>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</si>
  <si>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</si>
  <si>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</si>
  <si>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</si>
  <si>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</si>
  <si>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</si>
  <si>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</si>
  <si>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</si>
  <si>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</si>
  <si>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</si>
  <si>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</si>
  <si>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</si>
  <si>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</si>
  <si>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</si>
  <si>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</si>
  <si>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</si>
  <si>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</si>
  <si>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</si>
  <si>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</si>
  <si>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</si>
  <si>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</si>
  <si>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</si>
  <si>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</si>
  <si>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</si>
  <si>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</si>
  <si>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</si>
  <si>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</si>
  <si>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</si>
  <si>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</si>
  <si>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</si>
  <si>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</si>
  <si>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</si>
  <si>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</si>
  <si>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</si>
  <si>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</si>
  <si>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</si>
  <si>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</si>
  <si>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</si>
  <si>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</si>
  <si>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</si>
  <si>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</si>
  <si>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</si>
  <si>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</si>
  <si>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</si>
  <si>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</si>
  <si>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</si>
  <si>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</si>
  <si>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</si>
  <si>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</si>
  <si>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</si>
  <si>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</si>
  <si>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</si>
  <si>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</si>
  <si>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</si>
  <si>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</si>
  <si>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</si>
  <si>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</si>
  <si>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</si>
  <si>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</si>
  <si>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</si>
  <si>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</si>
  <si>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</si>
  <si>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</si>
  <si>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</si>
  <si>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</si>
  <si>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</si>
  <si>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</si>
  <si>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</si>
  <si>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</si>
  <si>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</si>
  <si>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</si>
  <si>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</si>
  <si>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</si>
  <si>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</si>
  <si>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</si>
  <si>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</si>
  <si>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</si>
  <si>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</si>
  <si>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</si>
  <si>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</si>
  <si>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</si>
  <si>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</si>
  <si>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</si>
  <si>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</si>
  <si>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</si>
  <si>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</si>
  <si>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</si>
  <si>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</si>
  <si>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</si>
  <si>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</si>
  <si>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</si>
  <si>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</si>
  <si>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</si>
  <si>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</si>
  <si>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</si>
  <si>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</si>
  <si>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</si>
  <si>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</si>
  <si>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</si>
  <si>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</si>
  <si>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</si>
  <si>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</si>
  <si>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</si>
  <si>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</si>
  <si>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</si>
  <si>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</si>
  <si>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</si>
  <si>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</si>
  <si>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</si>
  <si>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</si>
  <si>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</si>
  <si>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</si>
  <si>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</si>
  <si>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</si>
  <si>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</si>
  <si>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</si>
  <si>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</si>
  <si>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</si>
  <si>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</si>
  <si>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</si>
  <si>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</si>
  <si>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</si>
  <si>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</si>
  <si>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</si>
  <si>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</si>
  <si>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</si>
  <si>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</si>
  <si>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</si>
  <si>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</si>
  <si>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</si>
  <si>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</si>
  <si>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</si>
  <si>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</si>
  <si>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</si>
  <si>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</si>
  <si>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</si>
  <si>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</si>
  <si>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</si>
  <si>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</si>
  <si>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</si>
  <si>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</si>
  <si>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</si>
  <si>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</si>
  <si>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</si>
  <si>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</si>
  <si>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</si>
  <si>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</si>
  <si>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</si>
  <si>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</si>
  <si>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</si>
  <si>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</si>
  <si>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</si>
  <si>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</si>
  <si>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</si>
  <si>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</si>
  <si>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</si>
  <si>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</si>
  <si>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</si>
  <si>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</si>
  <si>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</si>
  <si>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</si>
  <si>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</si>
  <si>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</si>
  <si>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</si>
  <si>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</si>
  <si>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</si>
  <si>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</si>
  <si>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</si>
  <si>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</si>
  <si>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</si>
  <si>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</si>
  <si>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</si>
  <si>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</si>
  <si>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</si>
  <si>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</si>
  <si>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</si>
  <si>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</si>
  <si>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</si>
  <si>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</si>
  <si>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</si>
  <si>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</si>
  <si>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</si>
  <si>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</si>
  <si>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</si>
  <si>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</si>
  <si>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</si>
  <si>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</si>
  <si>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</si>
  <si>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</si>
  <si>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</si>
  <si>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</si>
  <si>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</si>
  <si>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</si>
  <si>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</si>
  <si>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</si>
  <si>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</si>
  <si>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</si>
  <si>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</si>
  <si>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</si>
  <si>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</si>
  <si>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</si>
  <si>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</si>
  <si>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</si>
  <si>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</si>
  <si>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</si>
  <si>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</si>
  <si>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</si>
  <si>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</si>
  <si>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</si>
  <si>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</si>
  <si>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</si>
  <si>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</si>
  <si>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</si>
  <si>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</si>
  <si>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</si>
  <si>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</si>
  <si>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</si>
  <si>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</si>
  <si>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</si>
  <si>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</si>
  <si>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</si>
  <si>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</si>
  <si>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</si>
  <si>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</si>
  <si>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</si>
  <si>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</si>
  <si>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</si>
  <si>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</si>
  <si>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</si>
  <si>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</si>
  <si>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</si>
  <si>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</si>
  <si>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</si>
  <si>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</si>
  <si>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</si>
  <si>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</si>
  <si>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</si>
  <si>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</si>
  <si>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</si>
  <si>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</si>
  <si>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</si>
  <si>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</si>
  <si>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</si>
  <si>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</si>
  <si>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</si>
  <si>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</si>
  <si>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</si>
  <si>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</si>
  <si>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</si>
  <si>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</si>
  <si>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</si>
  <si>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</si>
  <si>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</si>
  <si>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</si>
  <si>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</si>
  <si>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</si>
  <si>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</si>
  <si>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</si>
  <si>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</si>
  <si>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</si>
  <si>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</si>
  <si>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</si>
  <si>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</si>
  <si>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</si>
  <si>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</si>
  <si>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</si>
  <si>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</si>
  <si>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</si>
  <si>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</si>
  <si>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</si>
  <si>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</si>
  <si>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</si>
  <si>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</si>
  <si>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</si>
  <si>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</si>
  <si>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</si>
  <si>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</si>
  <si>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</si>
  <si>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</si>
  <si>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</si>
  <si>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</si>
  <si>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</si>
  <si>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</si>
  <si>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</si>
  <si>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</si>
  <si>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</si>
  <si>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</si>
  <si>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</si>
  <si>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</si>
  <si>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</si>
  <si>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</si>
  <si>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</si>
  <si>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</si>
  <si>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</si>
  <si>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</si>
  <si>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</si>
  <si>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</si>
  <si>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</si>
  <si>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</si>
  <si>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</si>
  <si>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</si>
  <si>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</si>
  <si>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</si>
  <si>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</si>
  <si>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</si>
  <si>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</si>
  <si>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</si>
  <si>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</si>
  <si>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</si>
  <si>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</si>
  <si>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</si>
  <si>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</si>
  <si>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</si>
  <si>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</si>
  <si>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</si>
  <si>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</si>
  <si>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</si>
  <si>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</si>
  <si>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</si>
  <si>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</si>
  <si>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</si>
  <si>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</si>
  <si>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</si>
  <si>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</si>
  <si>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</si>
  <si>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</si>
  <si>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</si>
  <si>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</si>
  <si>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</si>
  <si>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</si>
  <si>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</si>
  <si>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</si>
  <si>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</si>
  <si>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</si>
  <si>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</si>
  <si>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</si>
  <si>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</si>
  <si>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</si>
  <si>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</si>
  <si>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</si>
  <si>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</si>
  <si>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</si>
  <si>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</si>
  <si>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</si>
  <si>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</si>
  <si>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</si>
  <si>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</si>
  <si>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</si>
  <si>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</si>
  <si>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</si>
  <si>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</si>
  <si>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</si>
  <si>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</si>
  <si>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</si>
  <si>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</si>
  <si>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</si>
  <si>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</si>
  <si>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</si>
  <si>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</si>
  <si>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</si>
  <si>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</si>
  <si>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</si>
  <si>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</si>
  <si>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</si>
  <si>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</si>
  <si>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</si>
  <si>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</si>
  <si>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</si>
  <si>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</si>
  <si>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</si>
  <si>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</si>
  <si>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</si>
  <si>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</si>
  <si>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</si>
  <si>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</si>
  <si>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</si>
  <si>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</si>
  <si>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</si>
  <si>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</si>
  <si>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</si>
  <si>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</si>
  <si>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</si>
  <si>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</si>
  <si>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</si>
  <si>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</si>
  <si>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</si>
  <si>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</si>
  <si>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</si>
  <si>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</si>
  <si>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</si>
  <si>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</si>
  <si>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</si>
  <si>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</si>
  <si>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</si>
  <si>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</si>
  <si>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</si>
  <si>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</si>
  <si>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</si>
  <si>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</si>
  <si>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</si>
  <si>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</si>
  <si>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</si>
  <si>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</si>
  <si>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</si>
  <si>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</si>
  <si>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</si>
  <si>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</si>
  <si>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</si>
  <si>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</si>
  <si>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</si>
  <si>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</si>
  <si>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</si>
  <si>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</si>
  <si>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</si>
  <si>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</si>
  <si>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</si>
  <si>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</si>
  <si>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</si>
  <si>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</si>
  <si>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</si>
  <si>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</si>
  <si>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</si>
  <si>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</si>
  <si>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</si>
  <si>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</si>
  <si>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</si>
  <si>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</si>
  <si>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</si>
  <si>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</si>
  <si>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</si>
  <si>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</si>
  <si>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</si>
  <si>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</si>
  <si>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</si>
  <si>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</si>
  <si>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</si>
  <si>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</si>
  <si>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</si>
  <si>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</si>
  <si>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</si>
  <si>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</si>
  <si>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</si>
  <si>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</si>
  <si>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</si>
  <si>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</si>
  <si>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</si>
  <si>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</si>
  <si>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</si>
  <si>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</si>
  <si>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</si>
  <si>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</si>
  <si>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</si>
  <si>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</si>
  <si>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</si>
  <si>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</si>
  <si>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</si>
  <si>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</si>
  <si>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</si>
  <si>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</si>
  <si>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</si>
  <si>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</si>
  <si>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</si>
  <si>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</si>
  <si>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</si>
  <si>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</si>
  <si>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</si>
  <si>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</si>
  <si>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</si>
  <si>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</si>
  <si>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</si>
  <si>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</si>
  <si>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</si>
  <si>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</si>
  <si>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</si>
  <si>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</si>
  <si>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</si>
  <si>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</si>
  <si>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</si>
  <si>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</si>
  <si>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</si>
  <si>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</si>
  <si>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</si>
  <si>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</si>
  <si>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</si>
  <si>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</si>
  <si>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</si>
  <si>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</si>
  <si>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</si>
  <si>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</si>
  <si>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</si>
  <si>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</si>
  <si>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</si>
  <si>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</si>
  <si>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</si>
  <si>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</si>
  <si>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</si>
  <si>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</si>
  <si>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</si>
  <si>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</si>
  <si>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</si>
  <si>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</si>
  <si>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</si>
  <si>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</si>
  <si>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</si>
  <si>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</si>
  <si>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</si>
  <si>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</si>
  <si>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</si>
  <si>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</si>
  <si>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</si>
  <si>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</si>
  <si>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</si>
  <si>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</si>
  <si>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</si>
  <si>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</si>
  <si>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</si>
  <si>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</si>
  <si>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</si>
  <si>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</si>
  <si>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</si>
  <si>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</si>
  <si>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</si>
  <si>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</si>
  <si>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</si>
  <si>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</si>
  <si>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</si>
  <si>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</si>
  <si>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</si>
  <si>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</si>
  <si>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</si>
  <si>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</si>
  <si>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</si>
  <si>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</si>
  <si>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</si>
  <si>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</si>
  <si>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</si>
  <si>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</si>
  <si>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</si>
  <si>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</si>
  <si>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</si>
  <si>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</si>
  <si>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</si>
  <si>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</si>
  <si>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</si>
  <si>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</si>
  <si>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</si>
  <si>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</si>
  <si>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</si>
  <si>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</si>
  <si>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</si>
  <si>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</si>
  <si>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</si>
  <si>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</si>
  <si>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</si>
  <si>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</si>
  <si>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</si>
  <si>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</si>
  <si>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</si>
  <si>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</si>
  <si>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</si>
  <si>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</si>
  <si>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</si>
  <si>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</si>
  <si>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</si>
  <si>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</si>
  <si>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</si>
  <si>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</si>
  <si>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</si>
  <si>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</si>
  <si>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</si>
  <si>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</si>
  <si>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</si>
  <si>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</si>
  <si>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</si>
  <si>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</si>
  <si>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</si>
  <si>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</si>
  <si>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</si>
  <si>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</si>
  <si>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</si>
  <si>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</si>
  <si>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</si>
  <si>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</si>
  <si>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</si>
  <si>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</si>
  <si>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</si>
  <si>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</si>
  <si>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</si>
  <si>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</si>
  <si>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</si>
  <si>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</si>
  <si>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</si>
  <si>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</si>
  <si>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</si>
  <si>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</si>
  <si>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</si>
  <si>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</si>
  <si>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</si>
  <si>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</si>
  <si>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</si>
  <si>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</si>
  <si>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</si>
  <si>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</si>
  <si>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</si>
  <si>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</si>
  <si>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</si>
  <si>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</si>
  <si>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</si>
  <si>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</si>
  <si>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</si>
  <si>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</si>
  <si>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</si>
  <si>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</si>
  <si>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</si>
  <si>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</si>
  <si>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</si>
  <si>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</si>
  <si>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</si>
  <si>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</si>
  <si>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</si>
  <si>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</si>
  <si>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</si>
  <si>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</si>
  <si>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</si>
  <si>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</si>
  <si>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</si>
  <si>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</si>
  <si>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</si>
  <si>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</si>
  <si>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</si>
  <si>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</si>
  <si>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</si>
  <si>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</si>
  <si>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</si>
  <si>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</si>
  <si>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</si>
  <si>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</si>
  <si>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</si>
  <si>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</si>
  <si>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</si>
  <si>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</si>
  <si>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</si>
  <si>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</si>
  <si>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</si>
  <si>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</si>
  <si>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</si>
  <si>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</si>
  <si>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</si>
  <si>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</si>
  <si>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</si>
  <si>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</si>
  <si>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</si>
  <si>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</si>
  <si>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</si>
  <si>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</si>
  <si>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</si>
  <si>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</si>
  <si>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</si>
  <si>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</si>
  <si>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</si>
  <si>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</si>
  <si>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</si>
  <si>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</si>
  <si>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</si>
  <si>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</si>
  <si>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</si>
  <si>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</si>
  <si>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</si>
  <si>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</si>
  <si>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</si>
  <si>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</si>
  <si>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</si>
  <si>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</si>
  <si>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</si>
  <si>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</si>
  <si>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</si>
  <si>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</si>
  <si>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</si>
  <si>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</si>
  <si>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</si>
  <si>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</si>
  <si>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</si>
  <si>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</si>
  <si>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</si>
  <si>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</si>
  <si>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</si>
  <si>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</si>
  <si>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</si>
  <si>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</si>
  <si>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</si>
  <si>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</si>
  <si>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</si>
  <si>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</si>
  <si>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</si>
  <si>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</si>
  <si>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</si>
  <si>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</si>
  <si>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</si>
  <si>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</si>
  <si>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</si>
  <si>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</si>
  <si>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</si>
  <si>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</si>
  <si>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</si>
  <si>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</si>
  <si>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</si>
  <si>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</si>
  <si>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</si>
  <si>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</si>
  <si>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</si>
  <si>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</si>
  <si>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</si>
  <si>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</si>
  <si>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</si>
  <si>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</si>
  <si>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</si>
  <si>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</si>
  <si>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</si>
  <si>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</si>
  <si>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</si>
  <si>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</si>
  <si>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</si>
  <si>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</si>
  <si>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</si>
  <si>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</si>
  <si>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</si>
  <si>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</si>
  <si>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</si>
  <si>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</si>
  <si>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</si>
  <si>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</si>
  <si>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</si>
  <si>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</si>
  <si>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</si>
  <si>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</si>
  <si>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</si>
  <si>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</si>
  <si>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</si>
  <si>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</si>
  <si>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</si>
  <si>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</si>
  <si>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</si>
  <si>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</si>
  <si>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</si>
  <si>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</si>
  <si>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</si>
  <si>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</si>
  <si>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</si>
  <si>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</si>
  <si>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</si>
  <si>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</si>
  <si>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</si>
  <si>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</si>
  <si>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</si>
  <si>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</si>
  <si>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</si>
  <si>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</si>
  <si>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</si>
  <si>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</si>
  <si>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</si>
  <si>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</si>
  <si>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</si>
  <si>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</si>
  <si>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</si>
  <si>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</si>
  <si>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</si>
  <si>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</si>
  <si>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</si>
  <si>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</si>
  <si>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</si>
  <si>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</si>
  <si>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</si>
  <si>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</si>
  <si>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</si>
  <si>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</si>
  <si>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</si>
  <si>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</si>
  <si>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</si>
  <si>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</si>
  <si>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</si>
  <si>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</si>
  <si>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</si>
  <si>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</si>
  <si>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</si>
  <si>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</si>
  <si>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</si>
  <si>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</si>
  <si>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</si>
  <si>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</si>
  <si>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</si>
  <si>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</si>
  <si>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</si>
  <si>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</si>
  <si>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</si>
  <si>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</si>
  <si>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</si>
  <si>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</si>
  <si>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</si>
  <si>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</si>
  <si>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</si>
  <si>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</si>
  <si>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</si>
  <si>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</si>
  <si>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</si>
  <si>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</si>
  <si>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</si>
  <si>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</si>
  <si>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</si>
  <si>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</si>
  <si>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</si>
  <si>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</si>
  <si>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</si>
  <si>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</si>
  <si>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</si>
  <si>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</si>
  <si>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</si>
  <si>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</si>
  <si>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</si>
  <si>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</si>
  <si>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</si>
  <si>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</si>
  <si>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</si>
  <si>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</si>
  <si>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</si>
  <si>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</si>
  <si>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</si>
  <si>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</si>
  <si>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</si>
  <si>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</si>
  <si>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</si>
  <si>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</si>
  <si>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</si>
  <si>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</si>
  <si>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</si>
  <si>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</si>
  <si>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</si>
  <si>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</si>
  <si>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</si>
  <si>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</si>
  <si>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</si>
  <si>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</si>
  <si>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</si>
  <si>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</si>
  <si>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</si>
  <si>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</si>
  <si>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</si>
  <si>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</si>
  <si>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</si>
  <si>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</si>
  <si>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</si>
  <si>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</si>
  <si>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</si>
  <si>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</si>
  <si>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</si>
  <si>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</si>
  <si>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</si>
  <si>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</si>
  <si>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</si>
  <si>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</si>
  <si>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</si>
  <si>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</si>
  <si>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</si>
  <si>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</si>
  <si>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</si>
  <si>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</si>
  <si>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</si>
  <si>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</si>
  <si>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</si>
  <si>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</si>
  <si>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</si>
  <si>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</si>
  <si>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</si>
  <si>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</si>
  <si>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</si>
  <si>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</si>
  <si>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</si>
  <si>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</si>
  <si>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</si>
  <si>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</si>
  <si>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</si>
  <si>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</si>
  <si>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</si>
  <si>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</si>
  <si>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</si>
  <si>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</si>
  <si>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</si>
  <si>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</si>
  <si>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</si>
  <si>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</si>
  <si>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</si>
  <si>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</si>
  <si>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</si>
  <si>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</si>
  <si>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</si>
  <si>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</si>
  <si>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</si>
  <si>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</si>
  <si>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</si>
  <si>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</si>
  <si>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</si>
  <si>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</si>
  <si>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</si>
  <si>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</si>
  <si>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</si>
  <si>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</si>
  <si>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</si>
  <si>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</si>
  <si>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</si>
  <si>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</si>
  <si>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</si>
  <si>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</si>
  <si>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</si>
  <si>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</si>
  <si>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</si>
  <si>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</si>
  <si>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</si>
  <si>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</si>
  <si>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</si>
  <si>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</si>
  <si>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</si>
  <si>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</si>
  <si>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</si>
  <si>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</si>
  <si>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</si>
  <si>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</si>
  <si>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</si>
  <si>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</si>
  <si>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</si>
  <si>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</si>
  <si>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</si>
  <si>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</si>
  <si>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</si>
  <si>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</si>
  <si>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</si>
  <si>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</si>
  <si>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</si>
  <si>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</si>
  <si>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</si>
  <si>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</si>
  <si>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</si>
  <si>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</si>
  <si>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</si>
  <si>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</si>
  <si>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</si>
  <si>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</si>
  <si>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</si>
  <si>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</si>
  <si>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</si>
  <si>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</si>
  <si>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</si>
  <si>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</si>
  <si>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</si>
  <si>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</si>
  <si>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</si>
  <si>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</si>
  <si>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</si>
  <si>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</si>
  <si>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</si>
  <si>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</si>
  <si>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</si>
  <si>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</si>
  <si>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</si>
  <si>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</si>
  <si>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</si>
  <si>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</si>
  <si>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</si>
  <si>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</si>
  <si>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</si>
  <si>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</si>
  <si>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</si>
  <si>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</si>
  <si>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</si>
  <si>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</si>
  <si>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</si>
  <si>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</si>
  <si>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</si>
  <si>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</si>
  <si>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</si>
  <si>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</si>
  <si>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</si>
  <si>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</si>
  <si>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</si>
  <si>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</si>
  <si>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</si>
  <si>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</si>
  <si>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</si>
  <si>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</si>
  <si>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</si>
  <si>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</si>
  <si>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</si>
  <si>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</si>
  <si>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</si>
  <si>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</si>
  <si>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</si>
  <si>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</si>
  <si>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</si>
  <si>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</si>
  <si>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</si>
  <si>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</si>
  <si>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</si>
  <si>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</si>
  <si>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</si>
  <si>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</si>
  <si>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</si>
  <si>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</si>
  <si>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</si>
  <si>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</si>
  <si>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</si>
  <si>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</si>
  <si>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</si>
  <si>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</si>
  <si>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</si>
  <si>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</si>
  <si>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</si>
  <si>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</si>
  <si>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</si>
  <si>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</si>
  <si>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</si>
  <si>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</si>
  <si>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</si>
  <si>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</si>
  <si>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</si>
  <si>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</si>
  <si>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</si>
  <si>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</si>
  <si>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</si>
  <si>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</si>
  <si>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</si>
  <si>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</si>
  <si>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</si>
  <si>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</si>
  <si>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</si>
  <si>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</si>
  <si>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</si>
  <si>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</si>
  <si>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</si>
  <si>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</si>
  <si>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</si>
  <si>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</si>
  <si>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</si>
  <si>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</si>
  <si>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</si>
  <si>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</si>
  <si>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</si>
  <si>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</si>
  <si>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</si>
  <si>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</si>
  <si>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</si>
  <si>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</si>
  <si>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</si>
  <si>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</si>
  <si>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</si>
  <si>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</si>
  <si>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</si>
  <si>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</si>
  <si>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</si>
  <si>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</si>
  <si>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</si>
  <si>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</si>
  <si>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</si>
  <si>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</si>
  <si>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</si>
  <si>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</si>
  <si>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</si>
  <si>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</si>
  <si>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</si>
  <si>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</si>
  <si>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</si>
  <si>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</si>
  <si>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</si>
  <si>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</si>
  <si>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</si>
  <si>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</si>
  <si>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</si>
  <si>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</si>
  <si>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</si>
  <si>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</si>
  <si>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</si>
  <si>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</si>
  <si>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</si>
  <si>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</si>
  <si>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</si>
  <si>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</si>
  <si>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</si>
  <si>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</si>
  <si>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</si>
  <si>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</si>
  <si>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</si>
  <si>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</si>
  <si>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</si>
  <si>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</si>
  <si>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</si>
  <si>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</si>
  <si>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</si>
  <si>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</si>
  <si>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</si>
  <si>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</si>
  <si>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</si>
  <si>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</si>
  <si>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</si>
  <si>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</si>
  <si>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</si>
  <si>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</si>
  <si>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</si>
  <si>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</si>
  <si>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</si>
  <si>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</si>
  <si>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</si>
  <si>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</si>
  <si>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</si>
  <si>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</si>
  <si>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</si>
  <si>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</si>
  <si>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</si>
  <si>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</si>
  <si>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</si>
  <si>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</si>
  <si>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</si>
  <si>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</si>
  <si>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</si>
  <si>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</si>
  <si>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</si>
  <si>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</si>
  <si>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</si>
  <si>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</si>
  <si>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</si>
  <si>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</si>
  <si>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</si>
  <si>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</si>
  <si>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</si>
  <si>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</si>
  <si>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</si>
  <si>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</si>
  <si>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</si>
  <si>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</si>
  <si>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</si>
  <si>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</si>
  <si>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</si>
  <si>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</si>
  <si>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</si>
  <si>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</si>
  <si>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</si>
  <si>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</si>
  <si>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</si>
  <si>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</si>
  <si>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</si>
  <si>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</si>
  <si>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</si>
  <si>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</si>
  <si>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</si>
  <si>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</si>
  <si>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</si>
  <si>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</si>
  <si>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</si>
  <si>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</si>
  <si>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</si>
  <si>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</si>
  <si>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</si>
  <si>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</si>
  <si>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</si>
  <si>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</si>
  <si>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</si>
  <si>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</si>
  <si>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</si>
  <si>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</si>
  <si>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</si>
  <si>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</si>
  <si>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</si>
  <si>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</si>
  <si>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</si>
  <si>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</si>
  <si>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</si>
  <si>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</si>
  <si>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</si>
  <si>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</si>
  <si>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</si>
  <si>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</si>
  <si>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</si>
  <si>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</si>
  <si>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</si>
  <si>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</si>
  <si>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</si>
  <si>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</si>
  <si>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</si>
  <si>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</si>
  <si>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</si>
  <si>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</si>
  <si>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</si>
  <si>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</si>
  <si>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</si>
  <si>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</si>
  <si>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</si>
  <si>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</si>
  <si>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</si>
  <si>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</si>
  <si>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</si>
  <si>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</si>
  <si>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</si>
  <si>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</si>
  <si>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</si>
  <si>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</si>
  <si>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</si>
  <si>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</si>
  <si>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</si>
  <si>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</si>
  <si>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</si>
  <si>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</si>
  <si>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</si>
  <si>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</si>
  <si>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</si>
  <si>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</si>
  <si>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</si>
  <si>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</si>
  <si>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</si>
  <si>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</si>
  <si>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</si>
  <si>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</si>
  <si>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</si>
  <si>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</si>
  <si>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</si>
  <si>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</si>
  <si>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</si>
  <si>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</si>
  <si>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</si>
  <si>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</si>
  <si>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</si>
  <si>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</si>
  <si>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</si>
  <si>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</si>
  <si>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</si>
  <si>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</si>
  <si>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</si>
  <si>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</si>
  <si>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</si>
  <si>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</si>
  <si>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</si>
  <si>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</si>
  <si>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</si>
  <si>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</si>
  <si>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</si>
  <si>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</si>
  <si>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</si>
  <si>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</si>
  <si>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</si>
  <si>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</si>
  <si>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</si>
  <si>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</si>
  <si>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</si>
  <si>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</si>
  <si>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</si>
  <si>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</si>
  <si>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</si>
  <si>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</si>
  <si>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</si>
  <si>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</si>
  <si>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</si>
  <si>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</si>
  <si>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</si>
  <si>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</si>
  <si>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</si>
  <si>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</si>
  <si>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</si>
  <si>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</si>
  <si>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</si>
  <si>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</si>
  <si>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</si>
  <si>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</si>
  <si>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</si>
  <si>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</si>
  <si>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</si>
  <si>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</si>
  <si>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</si>
  <si>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</si>
  <si>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</si>
  <si>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</si>
  <si>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</si>
  <si>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</si>
  <si>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</si>
  <si>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</si>
  <si>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</si>
  <si>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</si>
  <si>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</si>
  <si>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</si>
  <si>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</si>
  <si>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</si>
  <si>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</si>
  <si>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</si>
  <si>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</si>
  <si>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</si>
  <si>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</si>
  <si>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</si>
  <si>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</si>
  <si>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</si>
  <si>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</si>
  <si>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</si>
  <si>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</si>
  <si>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</si>
  <si>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</si>
  <si>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</si>
  <si>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</si>
  <si>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</si>
  <si>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</si>
  <si>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</si>
  <si>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</si>
  <si>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</si>
  <si>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</si>
  <si>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</si>
  <si>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</si>
  <si>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</si>
  <si>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</si>
  <si>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</si>
  <si>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</si>
  <si>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</si>
  <si>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</si>
  <si>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</si>
  <si>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</si>
  <si>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</si>
  <si>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</si>
  <si>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</si>
  <si>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</si>
  <si>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</si>
  <si>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</si>
  <si>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</si>
  <si>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</si>
  <si>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</si>
  <si>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</si>
  <si>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</si>
  <si>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</si>
  <si>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</si>
  <si>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</si>
  <si>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</si>
  <si>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</si>
  <si>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</si>
  <si>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</si>
  <si>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</si>
  <si>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</si>
  <si>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</si>
  <si>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</si>
  <si>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</si>
  <si>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</si>
  <si>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</si>
  <si>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</si>
  <si>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</si>
  <si>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</si>
  <si>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</si>
  <si>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</si>
  <si>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</si>
  <si>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</si>
  <si>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</si>
  <si>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</si>
  <si>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</si>
  <si>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</si>
  <si>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</si>
  <si>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</si>
  <si>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</si>
  <si>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</si>
  <si>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</si>
  <si>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</si>
  <si>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</si>
  <si>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</si>
  <si>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</si>
  <si>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</si>
  <si>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</si>
  <si>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</si>
  <si>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</si>
  <si>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</si>
  <si>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</si>
  <si>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</si>
  <si>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</si>
  <si>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</si>
  <si>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</si>
  <si>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</si>
  <si>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</si>
  <si>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</si>
  <si>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</si>
  <si>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</si>
  <si>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</si>
  <si>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</si>
  <si>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</si>
  <si>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</si>
  <si>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</si>
  <si>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</si>
  <si>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</si>
  <si>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</si>
  <si>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</si>
  <si>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</si>
  <si>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</si>
  <si>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</si>
  <si>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</si>
  <si>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</si>
  <si>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</si>
  <si>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</si>
  <si>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</si>
  <si>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</si>
  <si>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</si>
  <si>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</si>
  <si>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</si>
  <si>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</si>
  <si>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</si>
  <si>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</si>
  <si>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</si>
  <si>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</si>
  <si>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</si>
  <si>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</si>
  <si>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</si>
  <si>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</si>
  <si>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</si>
  <si>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</si>
  <si>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</si>
  <si>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</si>
  <si>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</si>
  <si>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</si>
  <si>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</si>
  <si>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</si>
  <si>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</si>
  <si>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</si>
  <si>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</si>
  <si>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</si>
  <si>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</si>
  <si>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</si>
  <si>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</si>
  <si>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</si>
  <si>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</si>
  <si>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</si>
  <si>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</si>
  <si>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</si>
  <si>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</si>
  <si>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</si>
  <si>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</si>
  <si>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</si>
  <si>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</si>
  <si>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</si>
  <si>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</si>
  <si>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</si>
  <si>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</si>
  <si>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</si>
  <si>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</si>
  <si>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</si>
  <si>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</si>
  <si>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</si>
  <si>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</si>
  <si>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</si>
  <si>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</si>
  <si>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</si>
  <si>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</si>
  <si>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</si>
  <si>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</si>
  <si>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</si>
  <si>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</si>
  <si>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</si>
  <si>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</si>
  <si>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</si>
  <si>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</si>
  <si>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</si>
  <si>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</si>
  <si>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</si>
  <si>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</si>
  <si>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</si>
  <si>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</si>
  <si>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</si>
  <si>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</si>
  <si>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</si>
  <si>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</si>
  <si>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</si>
  <si>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</si>
  <si>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</si>
  <si>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</si>
  <si>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</si>
  <si>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</si>
  <si>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</si>
  <si>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</si>
  <si>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</si>
  <si>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</si>
  <si>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</si>
  <si>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</si>
  <si>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</si>
  <si>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</si>
  <si>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</si>
  <si>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</si>
  <si>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</si>
  <si>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</si>
  <si>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</si>
  <si>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</si>
  <si>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</si>
  <si>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</si>
  <si>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</si>
  <si>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</si>
  <si>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</si>
  <si>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</si>
  <si>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</si>
  <si>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</si>
  <si>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</si>
  <si>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</si>
  <si>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</si>
  <si>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</si>
  <si>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</si>
  <si>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</si>
  <si>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</si>
  <si>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</si>
  <si>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</si>
  <si>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</si>
  <si>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</si>
  <si>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</si>
  <si>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</si>
  <si>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</si>
  <si>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</si>
  <si>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</si>
  <si>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</si>
  <si>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</si>
  <si>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</si>
  <si>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</si>
  <si>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</si>
  <si>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</si>
  <si>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</si>
  <si>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</si>
  <si>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</si>
  <si>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</si>
  <si>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</si>
  <si>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</si>
  <si>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</si>
  <si>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</si>
  <si>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</si>
  <si>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</si>
  <si>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</si>
  <si>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</si>
  <si>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</si>
  <si>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</si>
  <si>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</si>
  <si>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</si>
  <si>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</si>
  <si>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</si>
  <si>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</si>
  <si>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</si>
  <si>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</si>
  <si>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</si>
  <si>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</si>
  <si>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</si>
  <si>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</si>
  <si>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</si>
  <si>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</si>
  <si>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</si>
  <si>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</si>
  <si>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</si>
  <si>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</si>
  <si>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</si>
  <si>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</si>
  <si>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</si>
  <si>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</si>
  <si>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</si>
  <si>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</si>
  <si>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</si>
  <si>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</si>
  <si>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</si>
  <si>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</si>
  <si>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</si>
  <si>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</si>
  <si>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</si>
  <si>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</si>
  <si>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</si>
  <si>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</si>
  <si>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</si>
  <si>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</si>
  <si>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</si>
  <si>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</si>
  <si>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</si>
  <si>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</si>
  <si>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</si>
  <si>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</si>
  <si>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</si>
  <si>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</si>
  <si>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</si>
  <si>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</si>
  <si>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</si>
  <si>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</si>
  <si>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</si>
  <si>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</si>
  <si>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</si>
  <si>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</si>
  <si>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</si>
  <si>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</si>
  <si>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</si>
  <si>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</si>
  <si>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</si>
  <si>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</si>
  <si>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</si>
  <si>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</si>
  <si>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</si>
  <si>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</si>
  <si>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</si>
  <si>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</si>
  <si>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</si>
  <si>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</si>
  <si>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</si>
  <si>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</si>
  <si>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</si>
  <si>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</si>
  <si>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</si>
  <si>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</si>
  <si>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</si>
  <si>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</si>
  <si>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</si>
  <si>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</si>
  <si>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</si>
  <si>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</si>
  <si>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</si>
  <si>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</si>
  <si>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</si>
  <si>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</si>
  <si>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</si>
  <si>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</si>
  <si>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</si>
  <si>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</si>
  <si>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</si>
  <si>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</si>
  <si>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</si>
  <si>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</si>
  <si>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</si>
  <si>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</si>
  <si>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</si>
  <si>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</si>
  <si>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</si>
  <si>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</si>
  <si>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</si>
  <si>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</si>
  <si>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</si>
  <si>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</si>
  <si>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</si>
  <si>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</si>
  <si>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</si>
  <si>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</si>
  <si>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</si>
  <si>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</si>
  <si>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</si>
  <si>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</si>
  <si>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</si>
  <si>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</si>
  <si>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</si>
  <si>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</si>
  <si>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</si>
  <si>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</si>
  <si>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</si>
  <si>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</si>
  <si>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</si>
  <si>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</si>
  <si>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</si>
  <si>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</si>
  <si>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</si>
  <si>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</si>
  <si>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</si>
  <si>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</si>
  <si>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</si>
  <si>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</si>
  <si>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</si>
  <si>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</si>
  <si>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</si>
  <si>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</si>
  <si>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</si>
  <si>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</si>
  <si>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</si>
  <si>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</si>
  <si>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</si>
  <si>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</si>
  <si>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</si>
  <si>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</si>
  <si>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</si>
  <si>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</si>
  <si>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</si>
  <si>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</si>
  <si>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</si>
  <si>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</si>
  <si>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</si>
  <si>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</si>
  <si>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</si>
  <si>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</si>
  <si>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</si>
  <si>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</si>
  <si>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</si>
  <si>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</si>
  <si>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</si>
  <si>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</si>
  <si>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</si>
  <si>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</si>
  <si>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</si>
  <si>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</si>
  <si>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</si>
  <si>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</si>
  <si>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</si>
  <si>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</si>
  <si>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</si>
  <si>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</si>
  <si>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</si>
  <si>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</si>
  <si>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</si>
  <si>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</si>
  <si>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</si>
  <si>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</si>
  <si>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</si>
  <si>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</si>
  <si>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</si>
  <si>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</si>
  <si>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</si>
  <si>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</si>
  <si>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</si>
  <si>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</si>
  <si>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</si>
  <si>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</si>
  <si>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</si>
  <si>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</si>
  <si>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</si>
  <si>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</si>
  <si>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</si>
  <si>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</si>
  <si>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</si>
  <si>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</si>
  <si>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</si>
  <si>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</si>
  <si>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</si>
  <si>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</si>
  <si>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</si>
  <si>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</si>
  <si>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</si>
  <si>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</si>
  <si>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</si>
  <si>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</si>
  <si>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</si>
  <si>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</si>
  <si>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</si>
  <si>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</si>
  <si>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</si>
  <si>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</si>
  <si>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</si>
  <si>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</si>
  <si>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</si>
  <si>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</si>
  <si>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</si>
  <si>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</si>
  <si>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</si>
  <si>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</si>
  <si>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</si>
  <si>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</si>
  <si>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</si>
  <si>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</si>
  <si>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</si>
  <si>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</si>
  <si>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</si>
  <si>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</si>
  <si>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</si>
  <si>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</si>
  <si>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</si>
  <si>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</si>
  <si>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</si>
  <si>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</si>
  <si>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</si>
  <si>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</si>
  <si>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</si>
  <si>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</si>
  <si>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</si>
  <si>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</si>
  <si>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</si>
  <si>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</si>
  <si>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</si>
  <si>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</si>
  <si>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</si>
  <si>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</si>
  <si>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</si>
  <si>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</si>
  <si>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</si>
  <si>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</si>
  <si>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</si>
  <si>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</si>
  <si>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</si>
  <si>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</si>
  <si>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</si>
  <si>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</si>
  <si>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</si>
  <si>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</si>
  <si>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</si>
  <si>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</si>
  <si>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</si>
  <si>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</si>
  <si>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</si>
  <si>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</si>
  <si>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</si>
  <si>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</si>
  <si>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</si>
  <si>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</si>
  <si>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</si>
  <si>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</si>
  <si>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</si>
  <si>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</si>
  <si>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</si>
  <si>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</si>
  <si>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</si>
  <si>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</si>
  <si>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</si>
  <si>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</si>
  <si>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</si>
  <si>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</si>
  <si>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</si>
  <si>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</si>
  <si>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</si>
  <si>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</si>
  <si>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</si>
  <si>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</si>
  <si>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</si>
  <si>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</si>
  <si>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</si>
  <si>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</si>
  <si>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</si>
  <si>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</si>
  <si>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</si>
  <si>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</si>
  <si>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</si>
  <si>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</si>
  <si>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</si>
  <si>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</si>
  <si>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</si>
  <si>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</si>
  <si>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</si>
  <si>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</si>
  <si>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</si>
  <si>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</si>
  <si>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</si>
  <si>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</si>
  <si>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</si>
  <si>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</si>
  <si>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</si>
  <si>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</si>
  <si>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</si>
  <si>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</si>
  <si>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</si>
  <si>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</si>
  <si>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</si>
  <si>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</si>
  <si>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</si>
  <si>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</si>
  <si>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</si>
  <si>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</si>
  <si>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</si>
  <si>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</si>
  <si>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</si>
  <si>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</si>
  <si>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</si>
  <si>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</si>
  <si>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</si>
  <si>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</si>
  <si>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</si>
  <si>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</si>
  <si>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</si>
  <si>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</si>
  <si>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</si>
  <si>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</si>
  <si>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</si>
  <si>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</si>
  <si>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</si>
  <si>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</si>
  <si>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</si>
  <si>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</si>
  <si>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</si>
  <si>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</si>
  <si>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</si>
  <si>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</si>
  <si>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</si>
  <si>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</si>
  <si>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</si>
  <si>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</si>
  <si>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</si>
  <si>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</si>
  <si>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</si>
  <si>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</si>
  <si>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</si>
  <si>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</si>
  <si>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</si>
  <si>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</si>
  <si>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</si>
  <si>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</si>
  <si>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</si>
  <si>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</si>
  <si>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</si>
  <si>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</si>
  <si>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2021-68-68002292020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</si>
  <si>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</si>
  <si>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</si>
  <si>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68262012550</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</si>
  <si>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</si>
  <si>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68262015084</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</si>
  <si>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para que este asuma con su personal y bajo su exclusiva responsabilidad dicha atención.</t>
  </si>
  <si>
    <t>7082016</t>
  </si>
  <si>
    <t>Prestar el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para el servicio de hogares infantiles (HI), en el marco de la estrategia de atención integral “de cero a siempre”</t>
  </si>
  <si>
    <t>6805562017</t>
  </si>
  <si>
    <t>Prestar el servicio de atención integral a niños y niñas menores de 5 años, o hasta su ingreso a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</si>
  <si>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JOSE LUIS SUAREZ PINZON</t>
  </si>
  <si>
    <t>CARRERA 42 No. 56-62 VERSALLES</t>
  </si>
  <si>
    <t>6216321</t>
  </si>
  <si>
    <t>c.c.lasgranjas@hotmail.com</t>
  </si>
  <si>
    <t>682292020</t>
  </si>
  <si>
    <t>Prestar el servicio de educacion inicial en el marco de la atencion integral en hogares infantiles -HI-, de conformidad con el manual operativo de la modalidad institucional , el lineamiento tecnico para la atencion a la primera infancia y las directrices establecidas por el ICBF , en armonia con la politica de estado para el desarrollo integral de la primera infancia de cero a siempre.</t>
  </si>
  <si>
    <t>FLORESMIRO LOPEZ</t>
  </si>
  <si>
    <t>681882019</t>
  </si>
  <si>
    <t>684312018</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</si>
  <si>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hogares infantiles.</t>
  </si>
  <si>
    <t>Prestar el servicio hogares infantiles -HI-, de conformidad con el manual operativo de la modalidad institucional y las directrices establecidas por el ICBF ,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</si>
</sst>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15" sqref="A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887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890270163</v>
      </c>
      <c r="C20" s="5"/>
      <c r="D20" s="73"/>
      <c r="E20" s="5"/>
      <c r="F20" s="5"/>
      <c r="G20" s="5"/>
      <c r="H20" s="243"/>
      <c r="I20" s="149" t="s">
        <v>887</v>
      </c>
      <c r="J20" s="150" t="s">
        <v>893</v>
      </c>
      <c r="K20" s="151">
        <v>393333820</v>
      </c>
      <c r="L20" s="152">
        <v>44193</v>
      </c>
      <c r="M20" s="152">
        <v>44561</v>
      </c>
      <c r="N20" s="135">
        <f>+(M20-L20)/30</f>
        <v>12.266666666666667</v>
      </c>
      <c r="O20" s="138"/>
      <c r="U20" s="134"/>
      <c r="V20" s="105">
        <f ca="1">NOW()</f>
        <v>44193.457583796298</v>
      </c>
      <c r="W20" s="105">
        <f ca="1">NOW()</f>
        <v>44193.457583796298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CENTRO COMUNITARIO PARA LA INFANCIA LAS GRANJAS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41250</v>
      </c>
      <c r="F48" s="145">
        <v>42004</v>
      </c>
      <c r="G48" s="160">
        <f>IF(AND(E48&lt;&gt;"",F48&lt;&gt;""),((F48-E48)/30),"")</f>
        <v>25.133333333333333</v>
      </c>
      <c r="H48" s="114" t="s">
        <v>2680</v>
      </c>
      <c r="I48" s="113" t="s">
        <v>887</v>
      </c>
      <c r="J48" s="113" t="s">
        <v>893</v>
      </c>
      <c r="K48" s="116">
        <v>455596561</v>
      </c>
      <c r="L48" s="115" t="s">
        <v>1148</v>
      </c>
      <c r="M48" s="117">
        <v>1</v>
      </c>
      <c r="N48" s="115" t="s">
        <v>27</v>
      </c>
      <c r="O48" s="115" t="s">
        <v>26</v>
      </c>
      <c r="P48" s="78"/>
    </row>
    <row r="49" spans="1:16" s="6" customFormat="1" ht="24.75" customHeight="1" x14ac:dyDescent="0.25">
      <c r="A49" s="143">
        <v>2</v>
      </c>
      <c r="B49" s="111" t="s">
        <v>2678</v>
      </c>
      <c r="C49" s="112" t="s">
        <v>31</v>
      </c>
      <c r="D49" s="110" t="s">
        <v>2681</v>
      </c>
      <c r="E49" s="145">
        <v>42038</v>
      </c>
      <c r="F49" s="145">
        <v>42369</v>
      </c>
      <c r="G49" s="160">
        <f t="shared" ref="G49:G50" si="2">IF(AND(E49&lt;&gt;"",F49&lt;&gt;""),((F49-E49)/30),"")</f>
        <v>11.033333333333333</v>
      </c>
      <c r="H49" s="114" t="s">
        <v>2682</v>
      </c>
      <c r="I49" s="113" t="s">
        <v>887</v>
      </c>
      <c r="J49" s="113" t="s">
        <v>893</v>
      </c>
      <c r="K49" s="116">
        <v>238845172</v>
      </c>
      <c r="L49" s="115" t="s">
        <v>1148</v>
      </c>
      <c r="M49" s="117">
        <v>1</v>
      </c>
      <c r="N49" s="115" t="s">
        <v>27</v>
      </c>
      <c r="O49" s="115" t="s">
        <v>26</v>
      </c>
      <c r="P49" s="78"/>
    </row>
    <row r="50" spans="1:16" s="6" customFormat="1" ht="24.75" customHeight="1" x14ac:dyDescent="0.25">
      <c r="A50" s="143">
        <v>3</v>
      </c>
      <c r="B50" s="111" t="s">
        <v>2678</v>
      </c>
      <c r="C50" s="112" t="s">
        <v>31</v>
      </c>
      <c r="D50" s="110" t="s">
        <v>2683</v>
      </c>
      <c r="E50" s="145">
        <v>42676</v>
      </c>
      <c r="F50" s="145">
        <v>43039</v>
      </c>
      <c r="G50" s="160">
        <f t="shared" si="2"/>
        <v>12.1</v>
      </c>
      <c r="H50" s="119" t="s">
        <v>2684</v>
      </c>
      <c r="I50" s="113" t="s">
        <v>887</v>
      </c>
      <c r="J50" s="113" t="s">
        <v>893</v>
      </c>
      <c r="K50" s="116">
        <v>267206707</v>
      </c>
      <c r="L50" s="115" t="s">
        <v>1148</v>
      </c>
      <c r="M50" s="117">
        <v>1</v>
      </c>
      <c r="N50" s="115" t="s">
        <v>27</v>
      </c>
      <c r="O50" s="115" t="s">
        <v>26</v>
      </c>
      <c r="P50" s="78"/>
    </row>
    <row r="51" spans="1:16" s="6" customFormat="1" ht="24.75" customHeight="1" outlineLevel="1" x14ac:dyDescent="0.25">
      <c r="A51" s="143">
        <v>4</v>
      </c>
      <c r="B51" s="111" t="s">
        <v>2678</v>
      </c>
      <c r="C51" s="112" t="s">
        <v>31</v>
      </c>
      <c r="D51" s="110" t="s">
        <v>2685</v>
      </c>
      <c r="E51" s="145">
        <v>43035</v>
      </c>
      <c r="F51" s="145">
        <v>43404</v>
      </c>
      <c r="G51" s="160">
        <f t="shared" ref="G51:G107" si="3">IF(AND(E51&lt;&gt;"",F51&lt;&gt;""),((F51-E51)/30),"")</f>
        <v>12.3</v>
      </c>
      <c r="H51" s="114" t="s">
        <v>2686</v>
      </c>
      <c r="I51" s="113" t="s">
        <v>887</v>
      </c>
      <c r="J51" s="113" t="s">
        <v>893</v>
      </c>
      <c r="K51" s="116">
        <v>269472880</v>
      </c>
      <c r="L51" s="115" t="s">
        <v>1148</v>
      </c>
      <c r="M51" s="117">
        <v>1</v>
      </c>
      <c r="N51" s="115" t="s">
        <v>27</v>
      </c>
      <c r="O51" s="115" t="s">
        <v>26</v>
      </c>
      <c r="P51" s="78"/>
    </row>
    <row r="52" spans="1:16" s="7" customFormat="1" ht="24.75" customHeight="1" outlineLevel="1" x14ac:dyDescent="0.25">
      <c r="A52" s="144">
        <v>5</v>
      </c>
      <c r="B52" s="111" t="s">
        <v>2678</v>
      </c>
      <c r="C52" s="112" t="s">
        <v>31</v>
      </c>
      <c r="D52" s="110" t="s">
        <v>2695</v>
      </c>
      <c r="E52" s="145">
        <v>43405</v>
      </c>
      <c r="F52" s="145">
        <v>43436</v>
      </c>
      <c r="G52" s="160">
        <f t="shared" si="3"/>
        <v>1.0333333333333334</v>
      </c>
      <c r="H52" s="119" t="s">
        <v>2696</v>
      </c>
      <c r="I52" s="113" t="s">
        <v>887</v>
      </c>
      <c r="J52" s="113" t="s">
        <v>893</v>
      </c>
      <c r="K52" s="116">
        <v>38001354</v>
      </c>
      <c r="L52" s="115" t="s">
        <v>1148</v>
      </c>
      <c r="M52" s="117">
        <v>1</v>
      </c>
      <c r="N52" s="115" t="s">
        <v>27</v>
      </c>
      <c r="O52" s="115" t="s">
        <v>1148</v>
      </c>
      <c r="P52" s="79"/>
    </row>
    <row r="53" spans="1:16" s="7" customFormat="1" ht="24.75" customHeight="1" outlineLevel="1" x14ac:dyDescent="0.25">
      <c r="A53" s="144">
        <v>6</v>
      </c>
      <c r="B53" s="111" t="s">
        <v>2678</v>
      </c>
      <c r="C53" s="112" t="s">
        <v>31</v>
      </c>
      <c r="D53" s="110" t="s">
        <v>2694</v>
      </c>
      <c r="E53" s="145">
        <v>43484</v>
      </c>
      <c r="F53" s="145">
        <v>43819</v>
      </c>
      <c r="G53" s="160">
        <f t="shared" si="3"/>
        <v>11.166666666666666</v>
      </c>
      <c r="H53" s="122" t="s">
        <v>2697</v>
      </c>
      <c r="I53" s="113" t="s">
        <v>887</v>
      </c>
      <c r="J53" s="113" t="s">
        <v>893</v>
      </c>
      <c r="K53" s="116">
        <v>346970555</v>
      </c>
      <c r="L53" s="115" t="s">
        <v>1148</v>
      </c>
      <c r="M53" s="117">
        <v>1</v>
      </c>
      <c r="N53" s="115" t="s">
        <v>1151</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2691</v>
      </c>
      <c r="E114" s="145">
        <v>43885</v>
      </c>
      <c r="F114" s="145">
        <v>44196</v>
      </c>
      <c r="G114" s="160">
        <f>IF(AND(E114&lt;&gt;"",F114&lt;&gt;""),((F114-E114)/30),"")</f>
        <v>10.366666666666667</v>
      </c>
      <c r="H114" s="122" t="s">
        <v>2692</v>
      </c>
      <c r="I114" s="121" t="s">
        <v>887</v>
      </c>
      <c r="J114" s="121" t="s">
        <v>893</v>
      </c>
      <c r="K114" s="123">
        <v>398650515</v>
      </c>
      <c r="L114" s="100">
        <f>+IF(AND(K114&gt;0,O114="Ejecución"),(K114/877802)*Tabla28[[#This Row],[% participación]],IF(AND(K114&gt;0,O114&lt;&gt;"Ejecución"),"-",""))</f>
        <v>454.14628241904211</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11800014.6</v>
      </c>
      <c r="F185" s="92"/>
      <c r="G185" s="93"/>
      <c r="H185" s="88"/>
      <c r="I185" s="90" t="s">
        <v>2627</v>
      </c>
      <c r="J185" s="166">
        <f>+SUM(M179:M183)</f>
        <v>0.02</v>
      </c>
      <c r="K185" s="236" t="s">
        <v>2628</v>
      </c>
      <c r="L185" s="236"/>
      <c r="M185" s="94">
        <f>+J185*(SUM(K20:K35))</f>
        <v>7866676.4000000004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27221</v>
      </c>
      <c r="D193" s="5"/>
      <c r="E193" s="126">
        <v>72</v>
      </c>
      <c r="F193" s="5"/>
      <c r="G193" s="5"/>
      <c r="H193" s="147" t="s">
        <v>2693</v>
      </c>
      <c r="J193" s="5"/>
      <c r="K193" s="127">
        <v>27221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2688</v>
      </c>
      <c r="L211" s="21"/>
      <c r="M211" s="21"/>
      <c r="N211" s="21"/>
      <c r="O211" s="8"/>
    </row>
    <row r="212" spans="1:15" x14ac:dyDescent="0.25">
      <c r="A212" s="9"/>
      <c r="B212" s="27" t="s">
        <v>2619</v>
      </c>
      <c r="C212" s="147" t="s">
        <v>2687</v>
      </c>
      <c r="D212" s="21"/>
      <c r="G212" s="27" t="s">
        <v>2621</v>
      </c>
      <c r="H212" s="148" t="s">
        <v>2689</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 &amp; JOSE</cp:lastModifiedBy>
  <cp:lastPrinted>2020-12-28T13:08:03Z</cp:lastPrinted>
  <dcterms:created xsi:type="dcterms:W3CDTF">2020-10-14T21:57:42Z</dcterms:created>
  <dcterms:modified xsi:type="dcterms:W3CDTF">2020-12-28T16:07:50Z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