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<sst xmlns="http://schemas.openxmlformats.org/spreadsheetml/2006/main" count="3134" uniqueCount="2697">
  <si>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</si>
  <si>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</si>
  <si>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</si>
  <si>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</si>
  <si>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</si>
  <si>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</si>
  <si>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</si>
  <si>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</si>
  <si>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</si>
  <si>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</si>
  <si>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</si>
  <si>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</si>
  <si>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</si>
  <si>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</si>
  <si>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</si>
  <si>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</si>
  <si>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</si>
  <si>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</si>
  <si>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</si>
  <si>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</si>
  <si>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</si>
  <si>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</si>
  <si>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</si>
  <si>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</si>
  <si>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</si>
  <si>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</si>
  <si>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</si>
  <si>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</si>
  <si>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</si>
  <si>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</si>
  <si>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</si>
  <si>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</si>
  <si>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</si>
  <si>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</si>
  <si>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</si>
  <si>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</si>
  <si>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</si>
  <si>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</si>
  <si>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</si>
  <si>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</si>
  <si>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</si>
  <si>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</si>
  <si>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</si>
  <si>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</si>
  <si>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</si>
  <si>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</si>
  <si>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</si>
  <si>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</si>
  <si>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</si>
  <si>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</si>
  <si>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</si>
  <si>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</si>
  <si>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</si>
  <si>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</si>
  <si>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</si>
  <si>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</si>
  <si>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</si>
  <si>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</si>
  <si>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</si>
  <si>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</si>
  <si>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</si>
  <si>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</si>
  <si>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</si>
  <si>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</si>
  <si>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</si>
  <si>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</si>
  <si>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</si>
  <si>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</si>
  <si>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</si>
  <si>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</si>
  <si>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</si>
  <si>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</si>
  <si>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</si>
  <si>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</si>
  <si>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</si>
  <si>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</si>
  <si>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</si>
  <si>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</si>
  <si>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</si>
  <si>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</si>
  <si>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</si>
  <si>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</si>
  <si>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</si>
  <si>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</si>
  <si>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</si>
  <si>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</si>
  <si>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</si>
  <si>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</si>
  <si>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</si>
  <si>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</si>
  <si>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</si>
  <si>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</si>
  <si>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</si>
  <si>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</si>
  <si>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</si>
  <si>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</si>
  <si>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</si>
  <si>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</si>
  <si>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</si>
  <si>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</si>
  <si>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</si>
  <si>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</si>
  <si>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</si>
  <si>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</si>
  <si>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</si>
  <si>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</si>
  <si>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</si>
  <si>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</si>
  <si>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</si>
  <si>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</si>
  <si>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</si>
  <si>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</si>
  <si>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</si>
  <si>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</si>
  <si>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</si>
  <si>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</si>
  <si>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</si>
  <si>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</si>
  <si>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</si>
  <si>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</si>
  <si>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</si>
  <si>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</si>
  <si>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</si>
  <si>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</si>
  <si>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</si>
  <si>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</si>
  <si>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</si>
  <si>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</si>
  <si>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</si>
  <si>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</si>
  <si>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</si>
  <si>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</si>
  <si>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</si>
  <si>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</si>
  <si>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</si>
  <si>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</si>
  <si>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</si>
  <si>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</si>
  <si>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</si>
  <si>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</si>
  <si>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</si>
  <si>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</si>
  <si>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</si>
  <si>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</si>
  <si>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</si>
  <si>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</si>
  <si>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</si>
  <si>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</si>
  <si>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</si>
  <si>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</si>
  <si>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</si>
  <si>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</si>
  <si>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</si>
  <si>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</si>
  <si>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</si>
  <si>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</si>
  <si>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</si>
  <si>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</si>
  <si>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</si>
  <si>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</si>
  <si>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</si>
  <si>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</si>
  <si>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</si>
  <si>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</si>
  <si>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</si>
  <si>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</si>
  <si>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</si>
  <si>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</si>
  <si>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</si>
  <si>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</si>
  <si>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</si>
  <si>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</si>
  <si>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</si>
  <si>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</si>
  <si>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</si>
  <si>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</si>
  <si>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</si>
  <si>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</si>
  <si>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</si>
  <si>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</si>
  <si>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</si>
  <si>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</si>
  <si>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</si>
  <si>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</si>
  <si>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</si>
  <si>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</si>
  <si>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</si>
  <si>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</si>
  <si>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</si>
  <si>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</si>
  <si>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</si>
  <si>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</si>
  <si>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</si>
  <si>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</si>
  <si>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</si>
  <si>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</si>
  <si>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</si>
  <si>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</si>
  <si>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</si>
  <si>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</si>
  <si>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</si>
  <si>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</si>
  <si>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</si>
  <si>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</si>
  <si>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</si>
  <si>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</si>
  <si>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</si>
  <si>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</si>
  <si>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</si>
  <si>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</si>
  <si>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</si>
  <si>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</si>
  <si>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</si>
  <si>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</si>
  <si>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</si>
  <si>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</si>
  <si>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</si>
  <si>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</si>
  <si>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</si>
  <si>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</si>
  <si>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</si>
  <si>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</si>
  <si>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</si>
  <si>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</si>
  <si>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</si>
  <si>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</si>
  <si>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</si>
  <si>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</si>
  <si>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</si>
  <si>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</si>
  <si>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</si>
  <si>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</si>
  <si>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</si>
  <si>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</si>
  <si>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</si>
  <si>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</si>
  <si>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</si>
  <si>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</si>
  <si>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</si>
  <si>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</si>
  <si>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</si>
  <si>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</si>
  <si>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</si>
  <si>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</si>
  <si>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</si>
  <si>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</si>
  <si>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</si>
  <si>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</si>
  <si>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</si>
  <si>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</si>
  <si>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</si>
  <si>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</si>
  <si>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</si>
  <si>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</si>
  <si>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</si>
  <si>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</si>
  <si>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</si>
  <si>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</si>
  <si>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</si>
  <si>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</si>
  <si>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</si>
  <si>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</si>
  <si>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</si>
  <si>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</si>
  <si>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</si>
  <si>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</si>
  <si>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</si>
  <si>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</si>
  <si>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</si>
  <si>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</si>
  <si>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</si>
  <si>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</si>
  <si>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</si>
  <si>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</si>
  <si>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</si>
  <si>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</si>
  <si>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</si>
  <si>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</si>
  <si>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</si>
  <si>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</si>
  <si>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</si>
  <si>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</si>
  <si>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</si>
  <si>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</si>
  <si>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</si>
  <si>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</si>
  <si>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</si>
  <si>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</si>
  <si>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</si>
  <si>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</si>
  <si>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</si>
  <si>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</si>
  <si>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</si>
  <si>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</si>
  <si>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</si>
  <si>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</si>
  <si>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</si>
  <si>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</si>
  <si>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</si>
  <si>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</si>
  <si>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</si>
  <si>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</si>
  <si>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</si>
  <si>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</si>
  <si>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</si>
  <si>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</si>
  <si>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</si>
  <si>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</si>
  <si>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</si>
  <si>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</si>
  <si>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</si>
  <si>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</si>
  <si>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</si>
  <si>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</si>
  <si>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</si>
  <si>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</si>
  <si>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</si>
  <si>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</si>
  <si>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</si>
  <si>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</si>
  <si>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</si>
  <si>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</si>
  <si>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</si>
  <si>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</si>
  <si>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</si>
  <si>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</si>
  <si>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</si>
  <si>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</si>
  <si>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</si>
  <si>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</si>
  <si>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</si>
  <si>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</si>
  <si>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</si>
  <si>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</si>
  <si>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</si>
  <si>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</si>
  <si>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</si>
  <si>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</si>
  <si>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</si>
  <si>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</si>
  <si>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</si>
  <si>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</si>
  <si>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</si>
  <si>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</si>
  <si>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</si>
  <si>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</si>
  <si>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</si>
  <si>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</si>
  <si>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</si>
  <si>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</si>
  <si>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</si>
  <si>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</si>
  <si>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</si>
  <si>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</si>
  <si>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</si>
  <si>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</si>
  <si>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</si>
  <si>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</si>
  <si>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</si>
  <si>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</si>
  <si>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</si>
  <si>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</si>
  <si>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</si>
  <si>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</si>
  <si>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</si>
  <si>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</si>
  <si>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</si>
  <si>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</si>
  <si>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</si>
  <si>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</si>
  <si>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</si>
  <si>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</si>
  <si>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</si>
  <si>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</si>
  <si>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</si>
  <si>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</si>
  <si>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</si>
  <si>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</si>
  <si>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</si>
  <si>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</si>
  <si>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</si>
  <si>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</si>
  <si>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</si>
  <si>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</si>
  <si>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</si>
  <si>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</si>
  <si>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</si>
  <si>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</si>
  <si>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</si>
  <si>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</si>
  <si>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</si>
  <si>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</si>
  <si>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</si>
  <si>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</si>
  <si>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</si>
  <si>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</si>
  <si>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</si>
  <si>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</si>
  <si>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</si>
  <si>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</si>
  <si>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</si>
  <si>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</si>
  <si>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</si>
  <si>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</si>
  <si>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</si>
  <si>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</si>
  <si>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</si>
  <si>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</si>
  <si>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</si>
  <si>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</si>
  <si>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</si>
  <si>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</si>
  <si>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</si>
  <si>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</si>
  <si>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</si>
  <si>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</si>
  <si>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</si>
  <si>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</si>
  <si>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</si>
  <si>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</si>
  <si>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</si>
  <si>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</si>
  <si>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</si>
  <si>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</si>
  <si>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</si>
  <si>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</si>
  <si>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</si>
  <si>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</si>
  <si>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</si>
  <si>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</si>
  <si>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</si>
  <si>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</si>
  <si>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</si>
  <si>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</si>
  <si>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</si>
  <si>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</si>
  <si>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</si>
  <si>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</si>
  <si>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</si>
  <si>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</si>
  <si>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</si>
  <si>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</si>
  <si>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</si>
  <si>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</si>
  <si>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</si>
  <si>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</si>
  <si>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</si>
  <si>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</si>
  <si>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</si>
  <si>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</si>
  <si>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</si>
  <si>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</si>
  <si>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</si>
  <si>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</si>
  <si>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</si>
  <si>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</si>
  <si>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</si>
  <si>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</si>
  <si>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</si>
  <si>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</si>
  <si>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</si>
  <si>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</si>
  <si>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</si>
  <si>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</si>
  <si>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</si>
  <si>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</si>
  <si>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</si>
  <si>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</si>
  <si>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</si>
  <si>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</si>
  <si>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</si>
  <si>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</si>
  <si>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</si>
  <si>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</si>
  <si>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</si>
  <si>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</si>
  <si>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</si>
  <si>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</si>
  <si>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</si>
  <si>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</si>
  <si>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</si>
  <si>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</si>
  <si>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</si>
  <si>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</si>
  <si>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</si>
  <si>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</si>
  <si>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</si>
  <si>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</si>
  <si>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</si>
  <si>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</si>
  <si>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</si>
  <si>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</si>
  <si>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</si>
  <si>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</si>
  <si>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</si>
  <si>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</si>
  <si>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</si>
  <si>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</si>
  <si>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</si>
  <si>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</si>
  <si>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</si>
  <si>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</si>
  <si>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</si>
  <si>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</si>
  <si>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</si>
  <si>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</si>
  <si>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</si>
  <si>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</si>
  <si>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</si>
  <si>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</si>
  <si>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</si>
  <si>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</si>
  <si>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</si>
  <si>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</si>
  <si>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</si>
  <si>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</si>
  <si>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</si>
  <si>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</si>
  <si>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</si>
  <si>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</si>
  <si>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</si>
  <si>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</si>
  <si>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</si>
  <si>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</si>
  <si>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</si>
  <si>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</si>
  <si>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</si>
  <si>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</si>
  <si>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</si>
  <si>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</si>
  <si>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</si>
  <si>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</si>
  <si>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</si>
  <si>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</si>
  <si>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</si>
  <si>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</si>
  <si>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</si>
  <si>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</si>
  <si>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</si>
  <si>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</si>
  <si>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</si>
  <si>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</si>
  <si>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</si>
  <si>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</si>
  <si>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</si>
  <si>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</si>
  <si>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</si>
  <si>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</si>
  <si>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</si>
  <si>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</si>
  <si>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</si>
  <si>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</si>
  <si>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</si>
  <si>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</si>
  <si>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</si>
  <si>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</si>
  <si>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</si>
  <si>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</si>
  <si>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</si>
  <si>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</si>
  <si>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</si>
  <si>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</si>
  <si>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</si>
  <si>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</si>
  <si>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</si>
  <si>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</si>
  <si>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</si>
  <si>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</si>
  <si>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</si>
  <si>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</si>
  <si>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</si>
  <si>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</si>
  <si>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</si>
  <si>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</si>
  <si>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</si>
  <si>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</si>
  <si>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</si>
  <si>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</si>
  <si>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</si>
  <si>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</si>
  <si>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</si>
  <si>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</si>
  <si>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</si>
  <si>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</si>
  <si>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</si>
  <si>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</si>
  <si>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</si>
  <si>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</si>
  <si>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</si>
  <si>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</si>
  <si>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</si>
  <si>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</si>
  <si>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</si>
  <si>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</si>
  <si>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</si>
  <si>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</si>
  <si>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</si>
  <si>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</si>
  <si>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</si>
  <si>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</si>
  <si>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</si>
  <si>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</si>
  <si>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</si>
  <si>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</si>
  <si>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</si>
  <si>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</si>
  <si>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</si>
  <si>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</si>
  <si>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</si>
  <si>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</si>
  <si>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</si>
  <si>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</si>
  <si>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</si>
  <si>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</si>
  <si>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</si>
  <si>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</si>
  <si>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</si>
  <si>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</si>
  <si>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</si>
  <si>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</si>
  <si>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</si>
  <si>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</si>
  <si>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</si>
  <si>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</si>
  <si>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</si>
  <si>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</si>
  <si>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</si>
  <si>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</si>
  <si>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</si>
  <si>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</si>
  <si>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</si>
  <si>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</si>
  <si>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</si>
  <si>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</si>
  <si>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</si>
  <si>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</si>
  <si>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</si>
  <si>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</si>
  <si>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</si>
  <si>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</si>
  <si>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</si>
  <si>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</si>
  <si>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</si>
  <si>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</si>
  <si>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</si>
  <si>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</si>
  <si>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</si>
  <si>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</si>
  <si>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</si>
  <si>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</si>
  <si>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</si>
  <si>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</si>
  <si>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</si>
  <si>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</si>
  <si>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</si>
  <si>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</si>
  <si>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</si>
  <si>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</si>
  <si>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</si>
  <si>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</si>
  <si>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</si>
  <si>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</si>
  <si>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</si>
  <si>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</si>
  <si>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</si>
  <si>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</si>
  <si>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</si>
  <si>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</si>
  <si>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</si>
  <si>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</si>
  <si>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</si>
  <si>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</si>
  <si>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</si>
  <si>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</si>
  <si>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</si>
  <si>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</si>
  <si>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</si>
  <si>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</si>
  <si>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</si>
  <si>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</si>
  <si>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</si>
  <si>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</si>
  <si>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</si>
  <si>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</si>
  <si>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</si>
  <si>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</si>
  <si>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</si>
  <si>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</si>
  <si>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</si>
  <si>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</si>
  <si>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</si>
  <si>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</si>
  <si>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</si>
  <si>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</si>
  <si>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</si>
  <si>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</si>
  <si>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</si>
  <si>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</si>
  <si>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</si>
  <si>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</si>
  <si>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</si>
  <si>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</si>
  <si>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</si>
  <si>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</si>
  <si>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</si>
  <si>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</si>
  <si>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</si>
  <si>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</si>
  <si>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</si>
  <si>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</si>
  <si>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</si>
  <si>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</si>
  <si>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</si>
  <si>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</si>
  <si>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</si>
  <si>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</si>
  <si>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</si>
  <si>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</si>
  <si>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</si>
  <si>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</si>
  <si>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</si>
  <si>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</si>
  <si>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</si>
  <si>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</si>
  <si>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</si>
  <si>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</si>
  <si>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</si>
  <si>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</si>
  <si>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</si>
  <si>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</si>
  <si>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</si>
  <si>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</si>
  <si>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</si>
  <si>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</si>
  <si>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</si>
  <si>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</si>
  <si>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</si>
  <si>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</si>
  <si>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</si>
  <si>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</si>
  <si>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</si>
  <si>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</si>
  <si>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</si>
  <si>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</si>
  <si>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</si>
  <si>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</si>
  <si>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</si>
  <si>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</si>
  <si>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</si>
  <si>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</si>
  <si>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</si>
  <si>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</si>
  <si>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</si>
  <si>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</si>
  <si>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</si>
  <si>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</si>
  <si>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</si>
  <si>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</si>
  <si>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</si>
  <si>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</si>
  <si>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</si>
  <si>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</si>
  <si>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</si>
  <si>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</si>
  <si>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</si>
  <si>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</si>
  <si>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</si>
  <si>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</si>
  <si>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</si>
  <si>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</si>
  <si>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</si>
  <si>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</si>
  <si>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</si>
  <si>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</si>
  <si>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</si>
  <si>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</si>
  <si>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</si>
  <si>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</si>
  <si>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</si>
  <si>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</si>
  <si>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</si>
  <si>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</si>
  <si>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</si>
  <si>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</si>
  <si>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</si>
  <si>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</si>
  <si>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</si>
  <si>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</si>
  <si>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</si>
  <si>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</si>
  <si>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</si>
  <si>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</si>
  <si>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</si>
  <si>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</si>
  <si>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</si>
  <si>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</si>
  <si>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</si>
  <si>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</si>
  <si>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</si>
  <si>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</si>
  <si>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</si>
  <si>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</si>
  <si>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</si>
  <si>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</si>
  <si>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</si>
  <si>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</si>
  <si>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</si>
  <si>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</si>
  <si>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</si>
  <si>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</si>
  <si>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</si>
  <si>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</si>
  <si>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</si>
  <si>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</si>
  <si>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</si>
  <si>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</si>
  <si>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</si>
  <si>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</si>
  <si>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</si>
  <si>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</si>
  <si>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</si>
  <si>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</si>
  <si>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</si>
  <si>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</si>
  <si>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</si>
  <si>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</si>
  <si>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</si>
  <si>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</si>
  <si>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</si>
  <si>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</si>
  <si>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</si>
  <si>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</si>
  <si>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</si>
  <si>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</si>
  <si>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</si>
  <si>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</si>
  <si>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</si>
  <si>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</si>
  <si>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</si>
  <si>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</si>
  <si>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</si>
  <si>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</si>
  <si>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</si>
  <si>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</si>
  <si>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</si>
  <si>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</si>
  <si>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</si>
  <si>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</si>
  <si>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</si>
  <si>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</si>
  <si>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</si>
  <si>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</si>
  <si>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</si>
  <si>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</si>
  <si>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</si>
  <si>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</si>
  <si>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</si>
  <si>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</si>
  <si>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</si>
  <si>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</si>
  <si>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</si>
  <si>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</si>
  <si>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</si>
  <si>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</si>
  <si>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</si>
  <si>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</si>
  <si>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</si>
  <si>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</si>
  <si>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</si>
  <si>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</si>
  <si>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</si>
  <si>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</si>
  <si>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</si>
  <si>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</si>
  <si>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</si>
  <si>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</si>
  <si>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</si>
  <si>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</si>
  <si>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</si>
  <si>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</si>
  <si>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</si>
  <si>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</si>
  <si>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</si>
  <si>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</si>
  <si>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</si>
  <si>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</si>
  <si>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</si>
  <si>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</si>
  <si>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</si>
  <si>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</si>
  <si>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</si>
  <si>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</si>
  <si>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</si>
  <si>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</si>
  <si>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</si>
  <si>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</si>
  <si>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</si>
  <si>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</si>
  <si>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</si>
  <si>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</si>
  <si>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</si>
  <si>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</si>
  <si>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</si>
  <si>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</si>
  <si>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</si>
  <si>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</si>
  <si>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</si>
  <si>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</si>
  <si>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</si>
  <si>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</si>
  <si>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</si>
  <si>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</si>
  <si>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</si>
  <si>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</si>
  <si>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</si>
  <si>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</si>
  <si>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</si>
  <si>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</si>
  <si>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</si>
  <si>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</si>
  <si>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</si>
  <si>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</si>
  <si>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</si>
  <si>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</si>
  <si>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</si>
  <si>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</si>
  <si>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</si>
  <si>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</si>
  <si>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</si>
  <si>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</si>
  <si>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</si>
  <si>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</si>
  <si>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</si>
  <si>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</si>
  <si>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</si>
  <si>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</si>
  <si>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</si>
  <si>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</si>
  <si>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</si>
  <si>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</si>
  <si>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</si>
  <si>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</si>
  <si>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</si>
  <si>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</si>
  <si>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</si>
  <si>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</si>
  <si>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</si>
  <si>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</si>
  <si>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</si>
  <si>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</si>
  <si>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</si>
  <si>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</si>
  <si>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</si>
  <si>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</si>
  <si>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</si>
  <si>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</si>
  <si>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</si>
  <si>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</si>
  <si>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</si>
  <si>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</si>
  <si>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</si>
  <si>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</si>
  <si>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</si>
  <si>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</si>
  <si>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</si>
  <si>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</si>
  <si>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</si>
  <si>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</si>
  <si>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</si>
  <si>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</si>
  <si>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</si>
  <si>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</si>
  <si>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</si>
  <si>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</si>
  <si>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</si>
  <si>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</si>
  <si>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</si>
  <si>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</si>
  <si>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</si>
  <si>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</si>
  <si>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</si>
  <si>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</si>
  <si>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</si>
  <si>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</si>
  <si>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</si>
  <si>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</si>
  <si>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</si>
  <si>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</si>
  <si>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</si>
  <si>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</si>
  <si>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</si>
  <si>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</si>
  <si>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</si>
  <si>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</si>
  <si>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</si>
  <si>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</si>
  <si>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</si>
  <si>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</si>
  <si>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</si>
  <si>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</si>
  <si>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</si>
  <si>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</si>
  <si>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</si>
  <si>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</si>
  <si>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</si>
  <si>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</si>
  <si>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</si>
  <si>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</si>
  <si>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</si>
  <si>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</si>
  <si>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</si>
  <si>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</si>
  <si>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</si>
  <si>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</si>
  <si>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</si>
  <si>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</si>
  <si>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</si>
  <si>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</si>
  <si>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</si>
  <si>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</si>
  <si>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</si>
  <si>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</si>
  <si>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</si>
  <si>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</si>
  <si>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</si>
  <si>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</si>
  <si>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</si>
  <si>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</si>
  <si>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</si>
  <si>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</si>
  <si>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</si>
  <si>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</si>
  <si>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</si>
  <si>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</si>
  <si>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</si>
  <si>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</si>
  <si>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</si>
  <si>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</si>
  <si>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</si>
  <si>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</si>
  <si>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</si>
  <si>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</si>
  <si>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</si>
  <si>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</si>
  <si>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</si>
  <si>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</si>
  <si>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</si>
  <si>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</si>
  <si>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</si>
  <si>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</si>
  <si>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</si>
  <si>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</si>
  <si>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</si>
  <si>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</si>
  <si>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</si>
  <si>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</si>
  <si>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</si>
  <si>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</si>
  <si>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</si>
  <si>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</si>
  <si>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</si>
  <si>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</si>
  <si>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</si>
  <si>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</si>
  <si>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</si>
  <si>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</si>
  <si>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</si>
  <si>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</si>
  <si>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</si>
  <si>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</si>
  <si>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</si>
  <si>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</si>
  <si>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</si>
  <si>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</si>
  <si>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</si>
  <si>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</si>
  <si>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</si>
  <si>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</si>
  <si>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</si>
  <si>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</si>
  <si>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</si>
  <si>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</si>
  <si>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</si>
  <si>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</si>
  <si>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</si>
  <si>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</si>
  <si>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</si>
  <si>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</si>
  <si>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</si>
  <si>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</si>
  <si>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</si>
  <si>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</si>
  <si>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</si>
  <si>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</si>
  <si>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</si>
  <si>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</si>
  <si>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</si>
  <si>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</si>
  <si>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</si>
  <si>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</si>
  <si>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</si>
  <si>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</si>
  <si>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</si>
  <si>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</si>
  <si>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</si>
  <si>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</si>
  <si>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</si>
  <si>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</si>
  <si>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</si>
  <si>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</si>
  <si>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</si>
  <si>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</si>
  <si>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</si>
  <si>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</si>
  <si>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</si>
  <si>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</si>
  <si>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</si>
  <si>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</si>
  <si>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</si>
  <si>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</si>
  <si>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</si>
  <si>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</si>
  <si>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</si>
  <si>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</si>
  <si>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</si>
  <si>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</si>
  <si>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</si>
  <si>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</si>
  <si>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</si>
  <si>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</si>
  <si>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</si>
  <si>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</si>
  <si>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</si>
  <si>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</si>
  <si>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</si>
  <si>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</si>
  <si>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</si>
  <si>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</si>
  <si>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</si>
  <si>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</si>
  <si>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</si>
  <si>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</si>
  <si>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</si>
  <si>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</si>
  <si>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</si>
  <si>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</si>
  <si>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</si>
  <si>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</si>
  <si>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</si>
  <si>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</si>
  <si>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</si>
  <si>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</si>
  <si>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</si>
  <si>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</si>
  <si>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</si>
  <si>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</si>
  <si>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</si>
  <si>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</si>
  <si>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</si>
  <si>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</si>
  <si>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</si>
  <si>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</si>
  <si>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</si>
  <si>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</si>
  <si>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</si>
  <si>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</si>
  <si>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</si>
  <si>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</si>
  <si>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</si>
  <si>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</si>
  <si>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</si>
  <si>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</si>
  <si>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</si>
  <si>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</si>
  <si>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</si>
  <si>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</si>
  <si>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</si>
  <si>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</si>
  <si>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</si>
  <si>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</si>
  <si>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</si>
  <si>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</si>
  <si>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</si>
  <si>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</si>
  <si>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</si>
  <si>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</si>
  <si>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</si>
  <si>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</si>
  <si>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</si>
  <si>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</si>
  <si>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</si>
  <si>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</si>
  <si>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</si>
  <si>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</si>
  <si>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</si>
  <si>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</si>
  <si>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</si>
  <si>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</si>
  <si>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</si>
  <si>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</si>
  <si>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</si>
  <si>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</si>
  <si>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</si>
  <si>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</si>
  <si>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</si>
  <si>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</si>
  <si>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</si>
  <si>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</si>
  <si>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</si>
  <si>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</si>
  <si>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</si>
  <si>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</si>
  <si>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</si>
  <si>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</si>
  <si>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</si>
  <si>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</si>
  <si>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</si>
  <si>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</si>
  <si>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</si>
  <si>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</si>
  <si>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</si>
  <si>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</si>
  <si>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</si>
  <si>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</si>
  <si>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</si>
  <si>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</si>
  <si>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</si>
  <si>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</si>
  <si>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</si>
  <si>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</si>
  <si>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</si>
  <si>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</si>
  <si>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</si>
  <si>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</si>
  <si>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</si>
  <si>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</si>
  <si>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</si>
  <si>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</si>
  <si>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</si>
  <si>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</si>
  <si>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</si>
  <si>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</si>
  <si>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</si>
  <si>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</si>
  <si>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</si>
  <si>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</si>
  <si>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</si>
  <si>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</si>
  <si>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</si>
  <si>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</si>
  <si>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</si>
  <si>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</si>
  <si>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</si>
  <si>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</si>
  <si>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</si>
  <si>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</si>
  <si>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</si>
  <si>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</si>
  <si>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</si>
  <si>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</si>
  <si>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</si>
  <si>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</si>
  <si>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</si>
  <si>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</si>
  <si>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</si>
  <si>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</si>
  <si>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</si>
  <si>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</si>
  <si>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</si>
  <si>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</si>
  <si>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</si>
  <si>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</si>
  <si>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</si>
  <si>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</si>
  <si>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</si>
  <si>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</si>
  <si>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</si>
  <si>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</si>
  <si>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</si>
  <si>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</si>
  <si>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</si>
  <si>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</si>
  <si>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</si>
  <si>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</si>
  <si>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</si>
  <si>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</si>
  <si>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</si>
  <si>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</si>
  <si>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</si>
  <si>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</si>
  <si>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</si>
  <si>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</si>
  <si>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</si>
  <si>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</si>
  <si>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</si>
  <si>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</si>
  <si>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</si>
  <si>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</si>
  <si>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</si>
  <si>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</si>
  <si>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</si>
  <si>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</si>
  <si>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</si>
  <si>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</si>
  <si>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</si>
  <si>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</si>
  <si>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</si>
  <si>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</si>
  <si>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</si>
  <si>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</si>
  <si>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</si>
  <si>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</si>
  <si>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</si>
  <si>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</si>
  <si>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</si>
  <si>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</si>
  <si>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</si>
  <si>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</si>
  <si>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</si>
  <si>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</si>
  <si>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</si>
  <si>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</si>
  <si>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</si>
  <si>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</si>
  <si>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</si>
  <si>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</si>
  <si>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</si>
  <si>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</si>
  <si>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</si>
  <si>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</si>
  <si>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</si>
  <si>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</si>
  <si>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</si>
  <si>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</si>
  <si>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</si>
  <si>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</si>
  <si>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</si>
  <si>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</si>
  <si>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</si>
  <si>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</si>
  <si>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</si>
  <si>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</si>
  <si>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</si>
  <si>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</si>
  <si>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</si>
  <si>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</si>
  <si>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</si>
  <si>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</si>
  <si>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</si>
  <si>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</si>
  <si>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</si>
  <si>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</si>
  <si>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</si>
  <si>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</si>
  <si>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</si>
  <si>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</si>
  <si>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</si>
  <si>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</si>
  <si>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</si>
  <si>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</si>
  <si>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</si>
  <si>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</si>
  <si>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</si>
  <si>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</si>
  <si>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</si>
  <si>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</si>
  <si>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</si>
  <si>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</si>
  <si>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</si>
  <si>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</si>
  <si>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</si>
  <si>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</si>
  <si>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</si>
  <si>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</si>
  <si>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</si>
  <si>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</si>
  <si>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</si>
  <si>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</si>
  <si>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</si>
  <si>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</si>
  <si>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</si>
  <si>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</si>
  <si>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</si>
  <si>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</si>
  <si>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</si>
  <si>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</si>
  <si>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</si>
  <si>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</si>
  <si>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</si>
  <si>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</si>
  <si>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</si>
  <si>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</si>
  <si>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</si>
  <si>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</si>
  <si>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</si>
  <si>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</si>
  <si>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</si>
  <si>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</si>
  <si>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</si>
  <si>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</si>
  <si>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</si>
  <si>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</si>
  <si>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</si>
  <si>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</si>
  <si>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</si>
  <si>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</si>
  <si>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</si>
  <si>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</si>
  <si>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</si>
  <si>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</si>
  <si>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</si>
  <si>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</si>
  <si>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</si>
  <si>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</si>
  <si>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</si>
  <si>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</si>
  <si>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</si>
  <si>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</si>
  <si>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</si>
  <si>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</si>
  <si>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</si>
  <si>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</si>
  <si>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</si>
  <si>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</si>
  <si>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</si>
  <si>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</si>
  <si>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</si>
  <si>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</si>
  <si>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</si>
  <si>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</si>
  <si>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</si>
  <si>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</si>
  <si>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</si>
  <si>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</si>
  <si>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</si>
  <si>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</si>
  <si>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</si>
  <si>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</si>
  <si>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</si>
  <si>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</si>
  <si>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</si>
  <si>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</si>
  <si>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</si>
  <si>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</si>
  <si>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</si>
  <si>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</si>
  <si>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</si>
  <si>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</si>
  <si>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</si>
  <si>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</si>
  <si>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</si>
  <si>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</si>
  <si>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</si>
  <si>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</si>
  <si>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</si>
  <si>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</si>
  <si>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</si>
  <si>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</si>
  <si>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</si>
  <si>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</si>
  <si>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</si>
  <si>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</si>
  <si>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</si>
  <si>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</si>
  <si>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</si>
  <si>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</si>
  <si>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</si>
  <si>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</si>
  <si>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</si>
  <si>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</si>
  <si>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</si>
  <si>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</si>
  <si>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</si>
  <si>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</si>
  <si>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</si>
  <si>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</si>
  <si>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</si>
  <si>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</si>
  <si>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</si>
  <si>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</si>
  <si>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</si>
  <si>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</si>
  <si>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</si>
  <si>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</si>
  <si>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</si>
  <si>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</si>
  <si>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</si>
  <si>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</si>
  <si>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</si>
  <si>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</si>
  <si>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</si>
  <si>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</si>
  <si>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</si>
  <si>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</si>
  <si>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</si>
  <si>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</si>
  <si>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</si>
  <si>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</si>
  <si>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</si>
  <si>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</si>
  <si>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</si>
  <si>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</si>
  <si>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</si>
  <si>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</si>
  <si>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</si>
  <si>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</si>
  <si>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</si>
  <si>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</si>
  <si>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</si>
  <si>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</si>
  <si>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</si>
  <si>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</si>
  <si>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</si>
  <si>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</si>
  <si>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</si>
  <si>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</si>
  <si>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</si>
  <si>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</si>
  <si>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</si>
  <si>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</si>
  <si>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</si>
  <si>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</si>
  <si>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</si>
  <si>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</si>
  <si>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</si>
  <si>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</si>
  <si>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</si>
  <si>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</si>
  <si>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</si>
  <si>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</si>
  <si>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</si>
  <si>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</si>
  <si>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</si>
  <si>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</si>
  <si>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</si>
  <si>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</si>
  <si>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</si>
  <si>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</si>
  <si>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</si>
  <si>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</si>
  <si>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</si>
  <si>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</si>
  <si>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</si>
  <si>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</si>
  <si>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</si>
  <si>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</si>
  <si>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</si>
  <si>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</si>
  <si>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</si>
  <si>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</si>
  <si>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</si>
  <si>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</si>
  <si>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</si>
  <si>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</si>
  <si>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</si>
  <si>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</si>
  <si>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</si>
  <si>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</si>
  <si>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</si>
  <si>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</si>
  <si>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</si>
  <si>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</si>
  <si>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</si>
  <si>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</si>
  <si>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</si>
  <si>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</si>
  <si>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</si>
  <si>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</si>
  <si>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</si>
  <si>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</si>
  <si>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</si>
  <si>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</si>
  <si>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</si>
  <si>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</si>
  <si>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</si>
  <si>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</si>
  <si>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</si>
  <si>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</si>
  <si>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</si>
  <si>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</si>
  <si>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</si>
  <si>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</si>
  <si>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</si>
  <si>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</si>
  <si>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</si>
  <si>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</si>
  <si>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</si>
  <si>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</si>
  <si>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</si>
  <si>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</si>
  <si>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</si>
  <si>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</si>
  <si>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</si>
  <si>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</si>
  <si>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</si>
  <si>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</si>
  <si>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</si>
  <si>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</si>
  <si>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</si>
  <si>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</si>
  <si>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</si>
  <si>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</si>
  <si>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</si>
  <si>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</si>
  <si>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</si>
  <si>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</si>
  <si>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</si>
  <si>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</si>
  <si>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</si>
  <si>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</si>
  <si>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</si>
  <si>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</si>
  <si>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</si>
  <si>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</si>
  <si>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</si>
  <si>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</si>
  <si>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</si>
  <si>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</si>
  <si>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</si>
  <si>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</si>
  <si>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</si>
  <si>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</si>
  <si>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</si>
  <si>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</si>
  <si>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</si>
  <si>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</si>
  <si>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</si>
  <si>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</si>
  <si>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</si>
  <si>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</si>
  <si>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</si>
  <si>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</si>
  <si>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</si>
  <si>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</si>
  <si>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</si>
  <si>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</si>
  <si>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</si>
  <si>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</si>
  <si>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</si>
  <si>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</si>
  <si>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</si>
  <si>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</si>
  <si>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</si>
  <si>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</si>
  <si>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</si>
  <si>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</si>
  <si>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</si>
  <si>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</si>
  <si>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</si>
  <si>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</si>
  <si>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</si>
  <si>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</si>
  <si>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</si>
  <si>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</si>
  <si>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</si>
  <si>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</si>
  <si>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</si>
  <si>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</si>
  <si>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</si>
  <si>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</si>
  <si>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</si>
  <si>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</si>
  <si>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</si>
  <si>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</si>
  <si>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</si>
  <si>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</si>
  <si>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</si>
  <si>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</si>
  <si>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</si>
  <si>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</si>
  <si>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</si>
  <si>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</si>
  <si>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</si>
  <si>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</si>
  <si>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</si>
  <si>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</si>
  <si>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</si>
  <si>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</si>
  <si>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</si>
  <si>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</si>
  <si>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</si>
  <si>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</si>
  <si>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</si>
  <si>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</si>
  <si>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</si>
  <si>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</si>
  <si>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</si>
  <si>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</si>
  <si>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</si>
  <si>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</si>
  <si>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</si>
  <si>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</si>
  <si>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</si>
  <si>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</si>
  <si>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</si>
  <si>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</si>
  <si>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</si>
  <si>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</si>
  <si>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</si>
  <si>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</si>
  <si>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</si>
  <si>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</si>
  <si>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</si>
  <si>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</si>
  <si>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</si>
  <si>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</si>
  <si>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</si>
  <si>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</si>
  <si>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</si>
  <si>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</si>
  <si>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</si>
  <si>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</si>
  <si>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</si>
  <si>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</si>
  <si>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</si>
  <si>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</si>
  <si>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</si>
  <si>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</si>
  <si>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</si>
  <si>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</si>
  <si>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</si>
  <si>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</si>
  <si>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</si>
  <si>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</si>
  <si>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</si>
  <si>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</si>
  <si>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</si>
  <si>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</si>
  <si>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</si>
  <si>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</si>
  <si>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</si>
  <si>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</si>
  <si>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</si>
  <si>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</si>
  <si>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</si>
  <si>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</si>
  <si>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</si>
  <si>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</si>
  <si>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</si>
  <si>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</si>
  <si>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</si>
  <si>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</si>
  <si>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</si>
  <si>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</si>
  <si>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</si>
  <si>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</si>
  <si>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</si>
  <si>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</si>
  <si>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</si>
  <si>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</si>
  <si>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</si>
  <si>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</si>
  <si>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</si>
  <si>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</si>
  <si>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</si>
  <si>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</si>
  <si>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</si>
  <si>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</si>
  <si>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</si>
  <si>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</si>
  <si>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</si>
  <si>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</si>
  <si>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</si>
  <si>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</si>
  <si>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</si>
  <si>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</si>
  <si>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</si>
  <si>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</si>
  <si>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</si>
  <si>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</si>
  <si>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</si>
  <si>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</si>
  <si>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</si>
  <si>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</si>
  <si>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</si>
  <si>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</si>
  <si>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</si>
  <si>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</si>
  <si>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</si>
  <si>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</si>
  <si>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</si>
  <si>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</si>
  <si>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</si>
  <si>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</si>
  <si>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</si>
  <si>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</si>
  <si>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</si>
  <si>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</si>
  <si>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</si>
  <si>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</si>
  <si>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</si>
  <si>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</si>
  <si>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</si>
  <si>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</si>
  <si>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</si>
  <si>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</si>
  <si>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</si>
  <si>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</si>
  <si>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</si>
  <si>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</si>
  <si>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</si>
  <si>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</si>
  <si>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</si>
  <si>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</si>
  <si>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</si>
  <si>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</si>
  <si>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</si>
  <si>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</si>
  <si>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</si>
  <si>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</si>
  <si>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</si>
  <si>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</si>
  <si>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</si>
  <si>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</si>
  <si>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</si>
  <si>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</si>
  <si>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</si>
  <si>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</si>
  <si>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</si>
  <si>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</si>
  <si>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</si>
  <si>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</si>
  <si>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</si>
  <si>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</si>
  <si>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</si>
  <si>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</si>
  <si>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</si>
  <si>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</si>
  <si>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</si>
  <si>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</si>
  <si>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</si>
  <si>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</si>
  <si>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</si>
  <si>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</si>
  <si>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</si>
  <si>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</si>
  <si>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</si>
  <si>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</si>
  <si>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</si>
  <si>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</si>
  <si>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</si>
  <si>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</si>
  <si>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</si>
  <si>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</si>
  <si>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</si>
  <si>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</si>
  <si>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</si>
  <si>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</si>
  <si>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</si>
  <si>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</si>
  <si>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</si>
  <si>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</si>
  <si>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</si>
  <si>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</si>
  <si>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</si>
  <si>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</si>
  <si>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</si>
  <si>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</si>
  <si>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</si>
  <si>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</si>
  <si>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</si>
  <si>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</si>
  <si>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</si>
  <si>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</si>
  <si>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</si>
  <si>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</si>
  <si>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</si>
  <si>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</si>
  <si>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</si>
  <si>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</si>
  <si>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</si>
  <si>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</si>
  <si>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</si>
  <si>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</si>
  <si>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</si>
  <si>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</si>
  <si>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</si>
  <si>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</si>
  <si>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</si>
  <si>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</si>
  <si>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</si>
  <si>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</si>
  <si>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</si>
  <si>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</si>
  <si>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</si>
  <si>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</si>
  <si>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</si>
  <si>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</si>
  <si>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</si>
  <si>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</si>
  <si>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</si>
  <si>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</si>
  <si>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</si>
  <si>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</si>
  <si>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</si>
  <si>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</si>
  <si>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</si>
  <si>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</si>
  <si>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</si>
  <si>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</si>
  <si>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</si>
  <si>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</si>
  <si>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</si>
  <si>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</si>
  <si>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</si>
  <si>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</si>
  <si>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</si>
  <si>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</si>
  <si>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</si>
  <si>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</si>
  <si>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</si>
  <si>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</si>
  <si>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</si>
  <si>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</si>
  <si>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</si>
  <si>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</si>
  <si>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</si>
  <si>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</si>
  <si>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</si>
  <si>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</si>
  <si>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</si>
  <si>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</si>
  <si>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</si>
  <si>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</si>
  <si>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</si>
  <si>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</si>
  <si>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</si>
  <si>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</si>
  <si>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</si>
  <si>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</si>
  <si>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</si>
  <si>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</si>
  <si>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</si>
  <si>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</si>
  <si>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</si>
  <si>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</si>
  <si>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</si>
  <si>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</si>
  <si>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</si>
  <si>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</si>
  <si>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</si>
  <si>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</si>
  <si>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</si>
  <si>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</si>
  <si>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</si>
  <si>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</si>
  <si>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</si>
  <si>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</si>
  <si>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</si>
  <si>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</si>
  <si>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</si>
  <si>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</si>
  <si>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</si>
  <si>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</si>
  <si>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</si>
  <si>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</si>
  <si>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</si>
  <si>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</si>
  <si>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</si>
  <si>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</si>
  <si>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</si>
  <si>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</si>
  <si>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</si>
  <si>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</si>
  <si>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</si>
  <si>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</si>
  <si>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</si>
  <si>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</si>
  <si>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</si>
  <si>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</si>
  <si>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</si>
  <si>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</si>
  <si>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</si>
  <si>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</si>
  <si>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</si>
  <si>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</si>
  <si>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</si>
  <si>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</si>
  <si>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</si>
  <si>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</si>
  <si>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</si>
  <si>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</si>
  <si>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</si>
  <si>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</si>
  <si>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</si>
  <si>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</si>
  <si>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</si>
  <si>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</si>
  <si>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</si>
  <si>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</si>
  <si>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</si>
  <si>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</si>
  <si>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</si>
  <si>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</si>
  <si>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</si>
  <si>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</si>
  <si>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</si>
  <si>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</si>
  <si>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</si>
  <si>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</si>
  <si>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</si>
  <si>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</si>
  <si>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</si>
  <si>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</si>
  <si>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</si>
  <si>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</si>
  <si>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</si>
  <si>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</si>
  <si>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</si>
  <si>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</si>
  <si>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</si>
  <si>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</si>
  <si>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</si>
  <si>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</si>
  <si>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</si>
  <si>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</si>
  <si>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</si>
  <si>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</si>
  <si>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</si>
  <si>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</si>
  <si>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</si>
  <si>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</si>
  <si>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</si>
  <si>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</si>
  <si>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</si>
  <si>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</si>
  <si>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</si>
  <si>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</si>
  <si>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</si>
  <si>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</si>
  <si>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</si>
  <si>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</si>
  <si>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</si>
  <si>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</si>
  <si>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</si>
  <si>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</si>
  <si>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</si>
  <si>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</si>
  <si>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</si>
  <si>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</si>
  <si>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</si>
  <si>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</si>
  <si>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</si>
  <si>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</si>
  <si>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</si>
  <si>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</si>
  <si>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</si>
  <si>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</si>
  <si>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</si>
  <si>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</si>
  <si>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</si>
  <si>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</si>
  <si>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</si>
  <si>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</si>
  <si>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</si>
  <si>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</si>
  <si>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</si>
  <si>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</si>
  <si>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</si>
  <si>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</si>
  <si>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</si>
  <si>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</si>
  <si>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</si>
  <si>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</si>
  <si>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</si>
  <si>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</si>
  <si>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</si>
  <si>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</si>
  <si>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</si>
  <si>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</si>
  <si>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</si>
  <si>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</si>
  <si>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</si>
  <si>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</si>
  <si>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</si>
  <si>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</si>
  <si>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</si>
  <si>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</si>
  <si>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</si>
  <si>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</si>
  <si>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</si>
  <si>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</si>
  <si>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</si>
  <si>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</si>
  <si>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</si>
  <si>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</si>
  <si>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</si>
  <si>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</si>
  <si>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</si>
  <si>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</si>
  <si>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</si>
  <si>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</si>
  <si>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</si>
  <si>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</si>
  <si>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</si>
  <si>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</si>
  <si>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</si>
  <si>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</si>
  <si>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</si>
  <si>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</si>
  <si>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</si>
  <si>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</si>
  <si>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</si>
  <si>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</si>
  <si>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</si>
  <si>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</si>
  <si>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</si>
  <si>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</si>
  <si>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</si>
  <si>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</si>
  <si>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</si>
  <si>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</si>
  <si>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</si>
  <si>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</si>
  <si>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</si>
  <si>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</si>
  <si>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</si>
  <si>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</si>
  <si>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</si>
  <si>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</si>
  <si>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</si>
  <si>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</si>
  <si>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</si>
  <si>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</si>
  <si>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</si>
  <si>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</si>
  <si>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</si>
  <si>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</si>
  <si>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</si>
  <si>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</si>
  <si>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</si>
  <si>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</si>
  <si>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</si>
  <si>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</si>
  <si>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</si>
  <si>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</si>
  <si>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</si>
  <si>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</si>
  <si>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</si>
  <si>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</si>
  <si>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</si>
  <si>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</si>
  <si>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</si>
  <si>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</si>
  <si>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</si>
  <si>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</si>
  <si>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</si>
  <si>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</si>
  <si>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</si>
  <si>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</si>
  <si>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</si>
  <si>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</si>
  <si>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</si>
  <si>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</si>
  <si>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</si>
  <si>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</si>
  <si>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</si>
  <si>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</si>
  <si>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</si>
  <si>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</si>
  <si>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</si>
  <si>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</si>
  <si>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</si>
  <si>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</si>
  <si>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</si>
  <si>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</si>
  <si>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</si>
  <si>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</si>
  <si>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</si>
  <si>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</si>
  <si>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</si>
  <si>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</si>
  <si>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</si>
  <si>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</si>
  <si>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</si>
  <si>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</si>
  <si>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</si>
  <si>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</si>
  <si>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</si>
  <si>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</si>
  <si>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</si>
  <si>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</si>
  <si>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</si>
  <si>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</si>
  <si>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</si>
  <si>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</si>
  <si>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</si>
  <si>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</si>
  <si>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</si>
  <si>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</si>
  <si>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</si>
  <si>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</si>
  <si>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</si>
  <si>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</si>
  <si>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</si>
  <si>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</si>
  <si>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</si>
  <si>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</si>
  <si>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</si>
  <si>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</si>
  <si>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</si>
  <si>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</si>
  <si>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</si>
  <si>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</si>
  <si>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</si>
  <si>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</si>
  <si>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</si>
  <si>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</si>
  <si>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</si>
  <si>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</si>
  <si>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</si>
  <si>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</si>
  <si>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</si>
  <si>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</si>
  <si>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</si>
  <si>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</si>
  <si>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</si>
  <si>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</si>
  <si>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</si>
  <si>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</si>
  <si>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</si>
  <si>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</si>
  <si>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</si>
  <si>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</si>
  <si>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</si>
  <si>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</si>
  <si>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</si>
  <si>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</si>
  <si>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</si>
  <si>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</si>
  <si>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</si>
  <si>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</si>
  <si>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</si>
  <si>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</si>
  <si>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</si>
  <si>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</si>
  <si>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</si>
  <si>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</si>
  <si>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</si>
  <si>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</si>
  <si>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</si>
  <si>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</si>
  <si>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</si>
  <si>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</si>
  <si>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</si>
  <si>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</si>
  <si>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</si>
  <si>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</si>
  <si>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</si>
  <si>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</si>
  <si>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</si>
  <si>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</si>
  <si>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</si>
  <si>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</si>
  <si>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</si>
  <si>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</si>
  <si>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</si>
  <si>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</si>
  <si>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</si>
  <si>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</si>
  <si>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</si>
  <si>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</si>
  <si>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</si>
  <si>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</si>
  <si>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</si>
  <si>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</si>
  <si>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</si>
  <si>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</si>
  <si>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</si>
  <si>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</si>
  <si>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</si>
  <si>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</si>
  <si>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</si>
  <si>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</si>
  <si>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</si>
  <si>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</si>
  <si>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</si>
  <si>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</si>
  <si>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</si>
  <si>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</si>
  <si>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</si>
  <si>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</si>
  <si>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</si>
  <si>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</si>
  <si>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</si>
  <si>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</si>
  <si>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</si>
  <si>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</si>
  <si>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</si>
  <si>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</si>
  <si>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</si>
  <si>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</si>
  <si>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</si>
  <si>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</si>
  <si>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</si>
  <si>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</si>
  <si>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</si>
  <si>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</si>
  <si>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</si>
  <si>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</si>
  <si>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</si>
  <si>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</si>
  <si>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</si>
  <si>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</si>
  <si>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</si>
  <si>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</si>
  <si>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</si>
  <si>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</si>
  <si>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</si>
  <si>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</si>
  <si>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</si>
  <si>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</si>
  <si>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</si>
  <si>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</si>
  <si>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</si>
  <si>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</si>
  <si>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</si>
  <si>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</si>
  <si>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</si>
  <si>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</si>
  <si>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</si>
  <si>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</si>
  <si>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</si>
  <si>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</si>
  <si>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</si>
  <si>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</si>
  <si>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</si>
  <si>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</si>
  <si>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</si>
  <si>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</si>
  <si>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</si>
  <si>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</si>
  <si>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</si>
  <si>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</si>
  <si>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</si>
  <si>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</si>
  <si>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</si>
  <si>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</si>
  <si>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</si>
  <si>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</si>
  <si>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</si>
  <si>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</si>
  <si>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</si>
  <si>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</si>
  <si>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</si>
  <si>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</si>
  <si>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</si>
  <si>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</si>
  <si>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</si>
  <si>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</si>
  <si>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</si>
  <si>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</si>
  <si>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</si>
  <si>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</si>
  <si>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</si>
  <si>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</si>
  <si>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</si>
  <si>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</si>
  <si>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</si>
  <si>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</si>
  <si>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</si>
  <si>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</si>
  <si>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</si>
  <si>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</si>
  <si>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</si>
  <si>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</si>
  <si>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</si>
  <si>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</si>
  <si>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</si>
  <si>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</si>
  <si>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</si>
  <si>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</si>
  <si>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</si>
  <si>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</si>
  <si>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</si>
  <si>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</si>
  <si>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</si>
  <si>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</si>
  <si>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</si>
  <si>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</si>
  <si>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</si>
  <si>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</si>
  <si>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</si>
  <si>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</si>
  <si>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</si>
  <si>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</si>
  <si>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</si>
  <si>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</si>
  <si>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</si>
  <si>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</si>
  <si>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</si>
  <si>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</si>
  <si>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</si>
  <si>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</si>
  <si>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</si>
  <si>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</si>
  <si>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</si>
  <si>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</si>
  <si>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</si>
  <si>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</si>
  <si>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</si>
  <si>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</si>
  <si>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</si>
  <si>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</si>
  <si>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</si>
  <si>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</si>
  <si>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</si>
  <si>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</si>
  <si>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</si>
  <si>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</si>
  <si>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</si>
  <si>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</si>
  <si>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</si>
  <si>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</si>
  <si>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</si>
  <si>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</si>
  <si>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</si>
  <si>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</si>
  <si>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</si>
  <si>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</si>
  <si>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</si>
  <si>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</si>
  <si>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</si>
  <si>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</si>
  <si>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</si>
  <si>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</si>
  <si>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</si>
  <si>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</si>
  <si>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</si>
  <si>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</si>
  <si>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</si>
  <si>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</si>
  <si>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</si>
  <si>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</si>
  <si>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</si>
  <si>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</si>
  <si>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</si>
  <si>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</si>
  <si>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</si>
  <si>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</si>
  <si>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</si>
  <si>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</si>
  <si>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</si>
  <si>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</si>
  <si>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</si>
  <si>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</si>
  <si>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</si>
  <si>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</si>
  <si>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</si>
  <si>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</si>
  <si>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</si>
  <si>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</si>
  <si>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</si>
  <si>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</si>
  <si>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</si>
  <si>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</si>
  <si>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</si>
  <si>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</si>
  <si>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</si>
  <si>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</si>
  <si>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</si>
  <si>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</si>
  <si>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</si>
  <si>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</si>
  <si>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</si>
  <si>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</si>
  <si>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</si>
  <si>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</si>
  <si>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</si>
  <si>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</si>
  <si>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</si>
  <si>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</si>
  <si>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</si>
  <si>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</si>
  <si>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</si>
  <si>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</si>
  <si>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</si>
  <si>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</si>
  <si>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</si>
  <si>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</si>
  <si>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</si>
  <si>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</si>
  <si>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</si>
  <si>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</si>
  <si>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</si>
  <si>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</si>
  <si>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</si>
  <si>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</si>
  <si>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</si>
  <si>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</si>
  <si>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</si>
  <si>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</si>
  <si>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</si>
  <si>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</si>
  <si>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</si>
  <si>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</si>
  <si>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</si>
  <si>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</si>
  <si>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</si>
  <si>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</si>
  <si>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</si>
  <si>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</si>
  <si>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</si>
  <si>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</si>
  <si>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</si>
  <si>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</si>
  <si>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</si>
  <si>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</si>
  <si>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</si>
  <si>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</si>
  <si>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</si>
  <si>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</si>
  <si>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</si>
  <si>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</si>
  <si>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</si>
  <si>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</si>
  <si>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</si>
  <si>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</si>
  <si>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</si>
  <si>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</si>
  <si>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</si>
  <si>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</si>
  <si>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</si>
  <si>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</si>
  <si>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</si>
  <si>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</si>
  <si>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</si>
  <si>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</si>
  <si>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</si>
  <si>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</si>
  <si>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</si>
  <si>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</si>
  <si>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</si>
  <si>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</si>
  <si>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</si>
  <si>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</si>
  <si>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</si>
  <si>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</si>
  <si>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</si>
  <si>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</si>
  <si>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</si>
  <si>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</si>
  <si>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</si>
  <si>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</si>
  <si>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</si>
  <si>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</si>
  <si>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</si>
  <si>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</si>
  <si>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</si>
  <si>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</si>
  <si>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</si>
  <si>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</si>
  <si>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</si>
  <si>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</si>
  <si>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</si>
  <si>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</si>
  <si>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</si>
  <si>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</si>
  <si>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</si>
  <si>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</si>
  <si>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</si>
  <si>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</si>
  <si>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</si>
  <si>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</si>
  <si>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</si>
  <si>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</si>
  <si>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</si>
  <si>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</si>
  <si>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</si>
  <si>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</si>
  <si>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</si>
  <si>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</si>
  <si>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</si>
  <si>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</si>
  <si>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</si>
  <si>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</si>
  <si>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</si>
  <si>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</si>
  <si>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</si>
  <si>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</si>
  <si>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</si>
  <si>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</si>
  <si>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</si>
  <si>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</si>
  <si>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</si>
  <si>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</si>
  <si>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</si>
  <si>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</si>
  <si>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</si>
  <si>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</si>
  <si>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</si>
  <si>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</si>
  <si>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</si>
  <si>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</si>
  <si>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</si>
  <si>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</si>
  <si>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</si>
  <si>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</si>
  <si>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</si>
  <si>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</si>
  <si>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</si>
  <si>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</si>
  <si>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</si>
  <si>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</si>
  <si>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</si>
  <si>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</si>
  <si>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</si>
  <si>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</si>
  <si>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</si>
  <si>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</si>
  <si>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</si>
  <si>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</si>
  <si>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</si>
  <si>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</si>
  <si>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</si>
  <si>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</si>
  <si>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</si>
  <si>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</si>
  <si>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</si>
  <si>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</si>
  <si>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</si>
  <si>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</si>
  <si>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</si>
  <si>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</si>
  <si>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</si>
  <si>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</si>
  <si>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</si>
  <si>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</si>
  <si>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</si>
  <si>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</si>
  <si>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</si>
  <si>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</si>
  <si>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</si>
  <si>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</si>
  <si>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</si>
  <si>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</si>
  <si>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</si>
  <si>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</si>
  <si>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</si>
  <si>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</si>
  <si>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</si>
  <si>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</si>
  <si>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</si>
  <si>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</si>
  <si>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</si>
  <si>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</si>
  <si>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</si>
  <si>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</si>
  <si>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</si>
  <si>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</si>
  <si>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</si>
  <si>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</si>
  <si>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</si>
  <si>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</si>
  <si>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</si>
  <si>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</si>
  <si>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</si>
  <si>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</si>
  <si>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</si>
  <si>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</si>
  <si>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</si>
  <si>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</si>
  <si>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</si>
  <si>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</si>
  <si>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</si>
  <si>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</si>
  <si>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</si>
  <si>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</si>
  <si>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</si>
  <si>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</si>
  <si>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</si>
  <si>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</si>
  <si>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</si>
  <si>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</si>
  <si>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</si>
  <si>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</si>
  <si>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</si>
  <si>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</si>
  <si>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t>
  </si>
  <si>
    <t>Proveer al Contratista de los recursos de los que trata la clausula quinta para brindar atenciòn integral a niños y niñas de entre 6  meses hasta 5 años once meses de edad con vulnerabilidad economica y social, prioritariamente  a quienes por razones de trabajo de sus padres o adulto responsable de su cuidado permanecen solos temporalmente y a los hijos de  familias en situaciòn de desplazamiento.</t>
  </si>
  <si>
    <t>38</t>
  </si>
  <si>
    <t>98</t>
  </si>
  <si>
    <t>145</t>
  </si>
  <si>
    <t>367</t>
  </si>
  <si>
    <t>522</t>
  </si>
  <si>
    <t>292</t>
  </si>
  <si>
    <t>858</t>
  </si>
  <si>
    <t>591</t>
  </si>
  <si>
    <t>468</t>
  </si>
  <si>
    <t>216</t>
  </si>
  <si>
    <t>213</t>
  </si>
  <si>
    <t>ALVARO   RAFAEL  FERRER SALCEDO</t>
  </si>
  <si>
    <t xml:space="preserve">Calle 63B No 24-133 </t>
  </si>
  <si>
    <t>3014419057</t>
  </si>
  <si>
    <t>Calle 63B No 24-133</t>
  </si>
  <si>
    <t>lugapa01@hotmail.com</t>
  </si>
  <si>
    <t>ALVARO RAFAEL FERRER SALCEDO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</si>
</sst>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8" zoomScaleNormal="58" zoomScaleSheetLayoutView="40" zoomScalePageLayoutView="40" workbookViewId="0">
      <selection activeCell="F204" sqref="F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890102145</v>
      </c>
      <c r="C20" s="5"/>
      <c r="D20" s="73"/>
      <c r="E20" s="5"/>
      <c r="F20" s="5"/>
      <c r="G20" s="5"/>
      <c r="H20" s="185"/>
      <c r="I20" s="148" t="s">
        <v>163</v>
      </c>
      <c r="J20" s="149" t="s">
        <v>165</v>
      </c>
      <c r="K20" s="150">
        <v>715152400</v>
      </c>
      <c r="L20" s="151"/>
      <c r="M20" s="151">
        <v>44561</v>
      </c>
      <c r="N20" s="134">
        <f>+(M20-L20)/30</f>
        <v>1485.3666666666666</v>
      </c>
      <c r="O20" s="137"/>
      <c r="U20" s="133"/>
      <c r="V20" s="105">
        <f ca="1">NOW()</f>
        <v>44194.716189583334</v>
      </c>
      <c r="W20" s="105">
        <f ca="1">NOW()</f>
        <v>44194.716189583334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CLUB DE LEONES DE BARRANQUILLA AEROPUERTO INTERNACIONAL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2678</v>
      </c>
      <c r="E48" s="144">
        <v>39449</v>
      </c>
      <c r="F48" s="144">
        <v>39809</v>
      </c>
      <c r="G48" s="159">
        <f>IF(AND(E48&lt;&gt;"",F48&lt;&gt;""),((F48-E48)/30),"")</f>
        <v>12</v>
      </c>
      <c r="H48" s="114" t="s">
        <v>2679</v>
      </c>
      <c r="I48" s="113" t="s">
        <v>163</v>
      </c>
      <c r="J48" s="113" t="s">
        <v>165</v>
      </c>
      <c r="K48" s="116">
        <v>211135726</v>
      </c>
      <c r="L48" s="115" t="s">
        <v>1148</v>
      </c>
      <c r="M48" s="117">
        <v>1</v>
      </c>
      <c r="N48" s="115" t="s">
        <v>27</v>
      </c>
      <c r="O48" s="115" t="s">
        <v>1148</v>
      </c>
      <c r="P48" s="78"/>
    </row>
    <row r="49" spans="1:16" s="6" customFormat="1" ht="24.75" customHeight="1" x14ac:dyDescent="0.25">
      <c r="A49" s="142">
        <v>2</v>
      </c>
      <c r="B49" s="111" t="s">
        <v>2664</v>
      </c>
      <c r="C49" s="112" t="s">
        <v>31</v>
      </c>
      <c r="D49" s="110" t="s">
        <v>2678</v>
      </c>
      <c r="E49" s="144">
        <v>39832</v>
      </c>
      <c r="F49" s="144">
        <v>40173</v>
      </c>
      <c r="G49" s="159">
        <f t="shared" ref="G49:G50" si="2">IF(AND(E49&lt;&gt;"",F49&lt;&gt;""),((F49-E49)/30),"")</f>
        <v>11.366666666666667</v>
      </c>
      <c r="H49" s="121" t="s">
        <v>2679</v>
      </c>
      <c r="I49" s="113" t="s">
        <v>163</v>
      </c>
      <c r="J49" s="113" t="s">
        <v>165</v>
      </c>
      <c r="K49" s="116">
        <v>220937033</v>
      </c>
      <c r="L49" s="115" t="s">
        <v>1148</v>
      </c>
      <c r="M49" s="117">
        <v>1</v>
      </c>
      <c r="N49" s="115" t="s">
        <v>27</v>
      </c>
      <c r="O49" s="115" t="s">
        <v>1148</v>
      </c>
      <c r="P49" s="78"/>
    </row>
    <row r="50" spans="1:16" s="6" customFormat="1" ht="24.75" customHeight="1" x14ac:dyDescent="0.25">
      <c r="A50" s="142">
        <v>3</v>
      </c>
      <c r="B50" s="111" t="s">
        <v>2664</v>
      </c>
      <c r="C50" s="112" t="s">
        <v>31</v>
      </c>
      <c r="D50" s="110" t="s">
        <v>2680</v>
      </c>
      <c r="E50" s="144">
        <v>40187</v>
      </c>
      <c r="F50" s="144">
        <v>40538</v>
      </c>
      <c r="G50" s="159">
        <f t="shared" si="2"/>
        <v>11.7</v>
      </c>
      <c r="H50" s="121" t="s">
        <v>2679</v>
      </c>
      <c r="I50" s="113" t="s">
        <v>163</v>
      </c>
      <c r="J50" s="113" t="s">
        <v>165</v>
      </c>
      <c r="K50" s="116">
        <v>230063612</v>
      </c>
      <c r="L50" s="115" t="s">
        <v>1148</v>
      </c>
      <c r="M50" s="117">
        <v>1</v>
      </c>
      <c r="N50" s="115" t="s">
        <v>27</v>
      </c>
      <c r="O50" s="115" t="s">
        <v>1148</v>
      </c>
      <c r="P50" s="78"/>
    </row>
    <row r="51" spans="1:16" s="6" customFormat="1" ht="24.75" customHeight="1" outlineLevel="1" x14ac:dyDescent="0.25">
      <c r="A51" s="142">
        <v>4</v>
      </c>
      <c r="B51" s="111" t="s">
        <v>2664</v>
      </c>
      <c r="C51" s="112" t="s">
        <v>31</v>
      </c>
      <c r="D51" s="110" t="s">
        <v>2681</v>
      </c>
      <c r="E51" s="144">
        <v>40561</v>
      </c>
      <c r="F51" s="144">
        <v>40908</v>
      </c>
      <c r="G51" s="159">
        <f t="shared" ref="G51:G107" si="3">IF(AND(E51&lt;&gt;"",F51&lt;&gt;""),((F51-E51)/30),"")</f>
        <v>11.566666666666666</v>
      </c>
      <c r="H51" s="121" t="s">
        <v>2679</v>
      </c>
      <c r="I51" s="113" t="s">
        <v>163</v>
      </c>
      <c r="J51" s="113" t="s">
        <v>165</v>
      </c>
      <c r="K51" s="116">
        <v>236978190</v>
      </c>
      <c r="L51" s="115" t="s">
        <v>1148</v>
      </c>
      <c r="M51" s="117">
        <v>1</v>
      </c>
      <c r="N51" s="115" t="s">
        <v>27</v>
      </c>
      <c r="O51" s="115" t="s">
        <v>1148</v>
      </c>
      <c r="P51" s="78"/>
    </row>
    <row r="52" spans="1:16" s="7" customFormat="1" ht="24.75" customHeight="1" outlineLevel="1" x14ac:dyDescent="0.25">
      <c r="A52" s="143">
        <v>5</v>
      </c>
      <c r="B52" s="111" t="s">
        <v>2664</v>
      </c>
      <c r="C52" s="112" t="s">
        <v>31</v>
      </c>
      <c r="D52" s="110" t="s">
        <v>2682</v>
      </c>
      <c r="E52" s="144">
        <v>40928</v>
      </c>
      <c r="F52" s="144">
        <v>41090</v>
      </c>
      <c r="G52" s="159">
        <f t="shared" si="3"/>
        <v>5.4</v>
      </c>
      <c r="H52" s="121" t="s">
        <v>2679</v>
      </c>
      <c r="I52" s="113" t="s">
        <v>163</v>
      </c>
      <c r="J52" s="113" t="s">
        <v>165</v>
      </c>
      <c r="K52" s="116">
        <v>135637521</v>
      </c>
      <c r="L52" s="115" t="s">
        <v>1148</v>
      </c>
      <c r="M52" s="117">
        <v>1</v>
      </c>
      <c r="N52" s="115" t="s">
        <v>27</v>
      </c>
      <c r="O52" s="115" t="s">
        <v>1148</v>
      </c>
      <c r="P52" s="79"/>
    </row>
    <row r="53" spans="1:16" s="7" customFormat="1" ht="24.75" customHeight="1" outlineLevel="1" x14ac:dyDescent="0.25">
      <c r="A53" s="143">
        <v>6</v>
      </c>
      <c r="B53" s="111" t="s">
        <v>2664</v>
      </c>
      <c r="C53" s="112" t="s">
        <v>31</v>
      </c>
      <c r="D53" s="110" t="s">
        <v>2683</v>
      </c>
      <c r="E53" s="144">
        <v>41091</v>
      </c>
      <c r="F53" s="144">
        <v>41258</v>
      </c>
      <c r="G53" s="159">
        <f t="shared" si="3"/>
        <v>5.5666666666666664</v>
      </c>
      <c r="H53" s="121" t="s">
        <v>2679</v>
      </c>
      <c r="I53" s="113" t="s">
        <v>163</v>
      </c>
      <c r="J53" s="113" t="s">
        <v>165</v>
      </c>
      <c r="K53" s="116">
        <v>259200000</v>
      </c>
      <c r="L53" s="115" t="s">
        <v>1148</v>
      </c>
      <c r="M53" s="117">
        <v>1</v>
      </c>
      <c r="N53" s="115" t="s">
        <v>27</v>
      </c>
      <c r="O53" s="115" t="s">
        <v>1148</v>
      </c>
      <c r="P53" s="79"/>
    </row>
    <row r="54" spans="1:16" s="7" customFormat="1" ht="24.75" customHeight="1" outlineLevel="1" x14ac:dyDescent="0.25">
      <c r="A54" s="143">
        <v>7</v>
      </c>
      <c r="B54" s="111" t="s">
        <v>2664</v>
      </c>
      <c r="C54" s="112" t="s">
        <v>31</v>
      </c>
      <c r="D54" s="110" t="s">
        <v>2684</v>
      </c>
      <c r="E54" s="144">
        <v>41267</v>
      </c>
      <c r="F54" s="144">
        <v>42004</v>
      </c>
      <c r="G54" s="159">
        <f t="shared" si="3"/>
        <v>24.566666666666666</v>
      </c>
      <c r="H54" s="121" t="s">
        <v>2679</v>
      </c>
      <c r="I54" s="113" t="s">
        <v>163</v>
      </c>
      <c r="J54" s="113" t="s">
        <v>165</v>
      </c>
      <c r="K54" s="118">
        <v>1060621200</v>
      </c>
      <c r="L54" s="115" t="s">
        <v>1148</v>
      </c>
      <c r="M54" s="117">
        <v>1</v>
      </c>
      <c r="N54" s="115" t="s">
        <v>27</v>
      </c>
      <c r="O54" s="115" t="s">
        <v>26</v>
      </c>
      <c r="P54" s="79"/>
    </row>
    <row r="55" spans="1:16" s="7" customFormat="1" ht="24.75" customHeight="1" outlineLevel="1" x14ac:dyDescent="0.25">
      <c r="A55" s="143">
        <v>8</v>
      </c>
      <c r="B55" s="111" t="s">
        <v>2664</v>
      </c>
      <c r="C55" s="112" t="s">
        <v>31</v>
      </c>
      <c r="D55" s="110" t="s">
        <v>2685</v>
      </c>
      <c r="E55" s="144">
        <v>42401</v>
      </c>
      <c r="F55" s="144">
        <v>42719</v>
      </c>
      <c r="G55" s="159">
        <f t="shared" si="3"/>
        <v>10.6</v>
      </c>
      <c r="H55" s="121" t="s">
        <v>2679</v>
      </c>
      <c r="I55" s="113" t="s">
        <v>163</v>
      </c>
      <c r="J55" s="113" t="s">
        <v>165</v>
      </c>
      <c r="K55" s="118">
        <v>528226500</v>
      </c>
      <c r="L55" s="115" t="s">
        <v>1148</v>
      </c>
      <c r="M55" s="117">
        <v>1</v>
      </c>
      <c r="N55" s="115" t="s">
        <v>27</v>
      </c>
      <c r="O55" s="115" t="s">
        <v>26</v>
      </c>
      <c r="P55" s="79"/>
    </row>
    <row r="56" spans="1:16" s="7" customFormat="1" ht="24.75" customHeight="1" outlineLevel="1" x14ac:dyDescent="0.25">
      <c r="A56" s="143">
        <v>9</v>
      </c>
      <c r="B56" s="111" t="s">
        <v>2664</v>
      </c>
      <c r="C56" s="112" t="s">
        <v>31</v>
      </c>
      <c r="D56" s="110" t="s">
        <v>2686</v>
      </c>
      <c r="E56" s="144">
        <v>42720</v>
      </c>
      <c r="F56" s="144">
        <v>43084</v>
      </c>
      <c r="G56" s="159">
        <f t="shared" si="3"/>
        <v>12.133333333333333</v>
      </c>
      <c r="H56" s="121" t="s">
        <v>2679</v>
      </c>
      <c r="I56" s="113" t="s">
        <v>163</v>
      </c>
      <c r="J56" s="113" t="s">
        <v>165</v>
      </c>
      <c r="K56" s="118">
        <v>591579926</v>
      </c>
      <c r="L56" s="115" t="s">
        <v>1148</v>
      </c>
      <c r="M56" s="117">
        <v>1</v>
      </c>
      <c r="N56" s="115" t="s">
        <v>27</v>
      </c>
      <c r="O56" s="115" t="s">
        <v>26</v>
      </c>
      <c r="P56" s="79"/>
    </row>
    <row r="57" spans="1:16" s="7" customFormat="1" ht="24.75" customHeight="1" outlineLevel="1" x14ac:dyDescent="0.25">
      <c r="A57" s="143">
        <v>10</v>
      </c>
      <c r="B57" s="64" t="s">
        <v>2664</v>
      </c>
      <c r="C57" s="65" t="s">
        <v>31</v>
      </c>
      <c r="D57" s="63" t="s">
        <v>2687</v>
      </c>
      <c r="E57" s="144">
        <v>43085</v>
      </c>
      <c r="F57" s="144">
        <v>43404</v>
      </c>
      <c r="G57" s="159">
        <f t="shared" si="3"/>
        <v>10.633333333333333</v>
      </c>
      <c r="H57" s="121" t="s">
        <v>2679</v>
      </c>
      <c r="I57" s="63" t="s">
        <v>163</v>
      </c>
      <c r="J57" s="63" t="s">
        <v>165</v>
      </c>
      <c r="K57" s="66">
        <v>527521290</v>
      </c>
      <c r="L57" s="65" t="s">
        <v>1148</v>
      </c>
      <c r="M57" s="67">
        <v>1</v>
      </c>
      <c r="N57" s="65" t="s">
        <v>27</v>
      </c>
      <c r="O57" s="65" t="s">
        <v>26</v>
      </c>
      <c r="P57" s="79"/>
    </row>
    <row r="58" spans="1:16" s="7" customFormat="1" ht="24.75" customHeight="1" outlineLevel="1" x14ac:dyDescent="0.25">
      <c r="A58" s="143">
        <v>11</v>
      </c>
      <c r="B58" s="64" t="s">
        <v>2664</v>
      </c>
      <c r="C58" s="65" t="s">
        <v>31</v>
      </c>
      <c r="D58" s="63" t="s">
        <v>2688</v>
      </c>
      <c r="E58" s="144">
        <v>43405</v>
      </c>
      <c r="F58" s="144">
        <v>43439</v>
      </c>
      <c r="G58" s="159">
        <f t="shared" si="3"/>
        <v>1.1333333333333333</v>
      </c>
      <c r="H58" s="121" t="s">
        <v>2679</v>
      </c>
      <c r="I58" s="63" t="s">
        <v>163</v>
      </c>
      <c r="J58" s="63" t="s">
        <v>165</v>
      </c>
      <c r="K58" s="66">
        <v>60605996</v>
      </c>
      <c r="L58" s="65" t="s">
        <v>1148</v>
      </c>
      <c r="M58" s="67">
        <v>1</v>
      </c>
      <c r="N58" s="65" t="s">
        <v>27</v>
      </c>
      <c r="O58" s="65" t="s">
        <v>26</v>
      </c>
      <c r="P58" s="79"/>
    </row>
    <row r="59" spans="1:16" s="7" customFormat="1" ht="24.75" customHeight="1" outlineLevel="1" x14ac:dyDescent="0.25">
      <c r="A59" s="143">
        <v>12</v>
      </c>
      <c r="B59" s="64" t="s">
        <v>2664</v>
      </c>
      <c r="C59" s="65" t="s">
        <v>31</v>
      </c>
      <c r="D59" s="63" t="s">
        <v>2689</v>
      </c>
      <c r="E59" s="144">
        <v>43486</v>
      </c>
      <c r="F59" s="144">
        <v>43822</v>
      </c>
      <c r="G59" s="159">
        <f t="shared" si="3"/>
        <v>11.2</v>
      </c>
      <c r="H59" s="121" t="s">
        <v>2679</v>
      </c>
      <c r="I59" s="63" t="s">
        <v>163</v>
      </c>
      <c r="J59" s="63" t="s">
        <v>165</v>
      </c>
      <c r="K59" s="66">
        <v>623823808</v>
      </c>
      <c r="L59" s="65" t="s">
        <v>1148</v>
      </c>
      <c r="M59" s="67">
        <v>1</v>
      </c>
      <c r="N59" s="65" t="s">
        <v>27</v>
      </c>
      <c r="O59" s="65"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2690</v>
      </c>
      <c r="E114" s="144">
        <v>43887</v>
      </c>
      <c r="F114" s="144">
        <v>44196</v>
      </c>
      <c r="G114" s="159">
        <f>IF(AND(E114&lt;&gt;"",F114&lt;&gt;""),((F114-E114)/30),"")</f>
        <v>10.3</v>
      </c>
      <c r="H114" s="121" t="s">
        <v>2679</v>
      </c>
      <c r="I114" s="120" t="s">
        <v>163</v>
      </c>
      <c r="J114" s="120" t="s">
        <v>165</v>
      </c>
      <c r="K114" s="122">
        <v>669962275</v>
      </c>
      <c r="L114" s="100">
        <f>+IF(AND(K114&gt;0,O114="Ejecución"),(K114/877802)*Tabla28[[#This Row],[% participación]],IF(AND(K114&gt;0,O114&lt;&gt;"Ejecución"),"-",""))</f>
        <v>763.22710018888085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17878810</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23473</v>
      </c>
      <c r="D193" s="5"/>
      <c r="E193" s="125">
        <v>457</v>
      </c>
      <c r="F193" s="5"/>
      <c r="G193" s="5"/>
      <c r="H193" s="146" t="s">
        <v>2691</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2694</v>
      </c>
      <c r="L211" s="21"/>
      <c r="M211" s="21"/>
      <c r="N211" s="21"/>
      <c r="O211" s="8"/>
    </row>
    <row r="212" spans="1:15" x14ac:dyDescent="0.25">
      <c r="A212" s="9"/>
      <c r="B212" s="27" t="s">
        <v>2619</v>
      </c>
      <c r="C212" s="146" t="s">
        <v>2696</v>
      </c>
      <c r="D212" s="21"/>
      <c r="G212" s="27" t="s">
        <v>2621</v>
      </c>
      <c r="H212" s="147" t="s">
        <v>2693</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Luribeth2</cp:lastModifiedBy>
  <cp:lastPrinted>2020-12-29T22:13:10Z</cp:lastPrinted>
  <dcterms:created xsi:type="dcterms:W3CDTF">2020-10-14T21:57:42Z</dcterms:created>
  <dcterms:modified xsi:type="dcterms:W3CDTF">2020-12-29T22:18:57Z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