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PC-09\Desktop\2020\invitaciones 2021\CERETÉ\"/>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<sst xmlns="http://schemas.openxmlformats.org/spreadsheetml/2006/main" count="3307" uniqueCount="2731">
  <si>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</si>
  <si>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</si>
  <si>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</si>
  <si>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</si>
  <si>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</si>
  <si>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</si>
  <si>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</si>
  <si>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</si>
  <si>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</si>
  <si>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</si>
  <si>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</si>
  <si>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</si>
  <si>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</si>
  <si>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</si>
  <si>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</si>
  <si>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</si>
  <si>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</si>
  <si>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</si>
  <si>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</si>
  <si>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</si>
  <si>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</si>
  <si>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</si>
  <si>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</si>
  <si>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</si>
  <si>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</si>
  <si>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</si>
  <si>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</si>
  <si>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</si>
  <si>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</si>
  <si>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</si>
  <si>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</si>
  <si>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</si>
  <si>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</si>
  <si>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</si>
  <si>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</si>
  <si>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</si>
  <si>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</si>
  <si>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</si>
  <si>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</si>
  <si>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</si>
  <si>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</si>
  <si>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</si>
  <si>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</si>
  <si>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</si>
  <si>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</si>
  <si>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</si>
  <si>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</si>
  <si>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</si>
  <si>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</si>
  <si>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</si>
  <si>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</si>
  <si>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</si>
  <si>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</si>
  <si>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</si>
  <si>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</si>
  <si>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</si>
  <si>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</si>
  <si>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</si>
  <si>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</si>
  <si>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</si>
  <si>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</si>
  <si>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</si>
  <si>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</si>
  <si>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</si>
  <si>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</si>
  <si>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</si>
  <si>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</si>
  <si>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</si>
  <si>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</si>
  <si>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</si>
  <si>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</si>
  <si>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</si>
  <si>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</si>
  <si>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</si>
  <si>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</si>
  <si>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</si>
  <si>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</si>
  <si>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</si>
  <si>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</si>
  <si>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</si>
  <si>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</si>
  <si>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</si>
  <si>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</si>
  <si>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</si>
  <si>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</si>
  <si>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</si>
  <si>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</si>
  <si>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</si>
  <si>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</si>
  <si>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</si>
  <si>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</si>
  <si>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</si>
  <si>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</si>
  <si>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</si>
  <si>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</si>
  <si>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</si>
  <si>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</si>
  <si>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</si>
  <si>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</si>
  <si>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</si>
  <si>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</si>
  <si>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</si>
  <si>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</si>
  <si>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</si>
  <si>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</si>
  <si>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</si>
  <si>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</si>
  <si>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</si>
  <si>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</si>
  <si>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</si>
  <si>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</si>
  <si>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</si>
  <si>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</si>
  <si>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</si>
  <si>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</si>
  <si>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</si>
  <si>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</si>
  <si>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</si>
  <si>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</si>
  <si>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</si>
  <si>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</si>
  <si>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</si>
  <si>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</si>
  <si>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</si>
  <si>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</si>
  <si>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</si>
  <si>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</si>
  <si>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</si>
  <si>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</si>
  <si>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</si>
  <si>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</si>
  <si>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</si>
  <si>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</si>
  <si>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</si>
  <si>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</si>
  <si>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</si>
  <si>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</si>
  <si>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</si>
  <si>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</si>
  <si>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</si>
  <si>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</si>
  <si>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</si>
  <si>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</si>
  <si>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</si>
  <si>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</si>
  <si>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</si>
  <si>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</si>
  <si>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</si>
  <si>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</si>
  <si>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</si>
  <si>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</si>
  <si>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</si>
  <si>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</si>
  <si>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</si>
  <si>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</si>
  <si>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</si>
  <si>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</si>
  <si>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</si>
  <si>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</si>
  <si>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</si>
  <si>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</si>
  <si>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</si>
  <si>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</si>
  <si>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</si>
  <si>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</si>
  <si>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</si>
  <si>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</si>
  <si>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</si>
  <si>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</si>
  <si>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</si>
  <si>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</si>
  <si>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</si>
  <si>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</si>
  <si>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</si>
  <si>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</si>
  <si>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</si>
  <si>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</si>
  <si>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</si>
  <si>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</si>
  <si>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</si>
  <si>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</si>
  <si>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</si>
  <si>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</si>
  <si>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</si>
  <si>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</si>
  <si>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</si>
  <si>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</si>
  <si>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</si>
  <si>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</si>
  <si>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</si>
  <si>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</si>
  <si>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</si>
  <si>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</si>
  <si>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</si>
  <si>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</si>
  <si>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</si>
  <si>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</si>
  <si>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</si>
  <si>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</si>
  <si>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</si>
  <si>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</si>
  <si>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</si>
  <si>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</si>
  <si>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</si>
  <si>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</si>
  <si>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</si>
  <si>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</si>
  <si>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</si>
  <si>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</si>
  <si>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</si>
  <si>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</si>
  <si>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</si>
  <si>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</si>
  <si>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</si>
  <si>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</si>
  <si>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</si>
  <si>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</si>
  <si>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</si>
  <si>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</si>
  <si>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</si>
  <si>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</si>
  <si>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</si>
  <si>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</si>
  <si>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</si>
  <si>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</si>
  <si>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</si>
  <si>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</si>
  <si>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</si>
  <si>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</si>
  <si>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</si>
  <si>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</si>
  <si>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</si>
  <si>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</si>
  <si>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</si>
  <si>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</si>
  <si>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</si>
  <si>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</si>
  <si>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</si>
  <si>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</si>
  <si>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</si>
  <si>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</si>
  <si>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</si>
  <si>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</si>
  <si>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</si>
  <si>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</si>
  <si>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</si>
  <si>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</si>
  <si>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</si>
  <si>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</si>
  <si>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</si>
  <si>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</si>
  <si>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</si>
  <si>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</si>
  <si>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</si>
  <si>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</si>
  <si>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</si>
  <si>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</si>
  <si>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</si>
  <si>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</si>
  <si>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</si>
  <si>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</si>
  <si>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</si>
  <si>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</si>
  <si>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</si>
  <si>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</si>
  <si>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</si>
  <si>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</si>
  <si>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</si>
  <si>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</si>
  <si>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</si>
  <si>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</si>
  <si>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</si>
  <si>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</si>
  <si>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</si>
  <si>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</si>
  <si>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</si>
  <si>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</si>
  <si>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</si>
  <si>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</si>
  <si>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</si>
  <si>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</si>
  <si>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</si>
  <si>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</si>
  <si>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</si>
  <si>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</si>
  <si>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</si>
  <si>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</si>
  <si>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</si>
  <si>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</si>
  <si>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</si>
  <si>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</si>
  <si>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</si>
  <si>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</si>
  <si>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</si>
  <si>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</si>
  <si>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</si>
  <si>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</si>
  <si>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</si>
  <si>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</si>
  <si>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</si>
  <si>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</si>
  <si>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</si>
  <si>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</si>
  <si>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</si>
  <si>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</si>
  <si>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</si>
  <si>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</si>
  <si>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</si>
  <si>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</si>
  <si>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</si>
  <si>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</si>
  <si>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</si>
  <si>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</si>
  <si>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</si>
  <si>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</si>
  <si>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</si>
  <si>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</si>
  <si>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</si>
  <si>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</si>
  <si>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</si>
  <si>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</si>
  <si>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</si>
  <si>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</si>
  <si>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</si>
  <si>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</si>
  <si>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</si>
  <si>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</si>
  <si>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</si>
  <si>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</si>
  <si>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</si>
  <si>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</si>
  <si>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</si>
  <si>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</si>
  <si>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</si>
  <si>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</si>
  <si>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</si>
  <si>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</si>
  <si>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</si>
  <si>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</si>
  <si>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</si>
  <si>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</si>
  <si>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</si>
  <si>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</si>
  <si>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</si>
  <si>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</si>
  <si>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</si>
  <si>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</si>
  <si>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</si>
  <si>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</si>
  <si>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</si>
  <si>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</si>
  <si>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</si>
  <si>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</si>
  <si>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</si>
  <si>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</si>
  <si>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</si>
  <si>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</si>
  <si>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</si>
  <si>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</si>
  <si>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</si>
  <si>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</si>
  <si>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</si>
  <si>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</si>
  <si>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</si>
  <si>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</si>
  <si>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</si>
  <si>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</si>
  <si>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</si>
  <si>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</si>
  <si>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</si>
  <si>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</si>
  <si>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</si>
  <si>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</si>
  <si>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</si>
  <si>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</si>
  <si>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</si>
  <si>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</si>
  <si>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</si>
  <si>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</si>
  <si>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</si>
  <si>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</si>
  <si>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</si>
  <si>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</si>
  <si>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</si>
  <si>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</si>
  <si>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</si>
  <si>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</si>
  <si>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</si>
  <si>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</si>
  <si>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</si>
  <si>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</si>
  <si>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</si>
  <si>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</si>
  <si>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</si>
  <si>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</si>
  <si>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</si>
  <si>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</si>
  <si>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</si>
  <si>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</si>
  <si>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</si>
  <si>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</si>
  <si>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</si>
  <si>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</si>
  <si>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</si>
  <si>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</si>
  <si>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</si>
  <si>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</si>
  <si>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</si>
  <si>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</si>
  <si>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</si>
  <si>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</si>
  <si>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</si>
  <si>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</si>
  <si>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</si>
  <si>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</si>
  <si>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</si>
  <si>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</si>
  <si>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</si>
  <si>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</si>
  <si>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</si>
  <si>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</si>
  <si>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</si>
  <si>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</si>
  <si>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</si>
  <si>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</si>
  <si>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</si>
  <si>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</si>
  <si>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</si>
  <si>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</si>
  <si>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</si>
  <si>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</si>
  <si>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</si>
  <si>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</si>
  <si>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</si>
  <si>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</si>
  <si>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</si>
  <si>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</si>
  <si>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</si>
  <si>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</si>
  <si>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</si>
  <si>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</si>
  <si>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</si>
  <si>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</si>
  <si>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</si>
  <si>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</si>
  <si>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</si>
  <si>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</si>
  <si>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</si>
  <si>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</si>
  <si>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</si>
  <si>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</si>
  <si>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</si>
  <si>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</si>
  <si>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</si>
  <si>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</si>
  <si>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</si>
  <si>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</si>
  <si>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</si>
  <si>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</si>
  <si>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</si>
  <si>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</si>
  <si>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</si>
  <si>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</si>
  <si>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</si>
  <si>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</si>
  <si>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</si>
  <si>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</si>
  <si>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</si>
  <si>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</si>
  <si>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</si>
  <si>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</si>
  <si>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</si>
  <si>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</si>
  <si>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</si>
  <si>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</si>
  <si>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</si>
  <si>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</si>
  <si>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</si>
  <si>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</si>
  <si>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</si>
  <si>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</si>
  <si>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</si>
  <si>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</si>
  <si>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</si>
  <si>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</si>
  <si>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</si>
  <si>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</si>
  <si>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</si>
  <si>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</si>
  <si>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</si>
  <si>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</si>
  <si>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</si>
  <si>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</si>
  <si>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</si>
  <si>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</si>
  <si>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</si>
  <si>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</si>
  <si>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</si>
  <si>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</si>
  <si>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</si>
  <si>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</si>
  <si>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</si>
  <si>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</si>
  <si>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</si>
  <si>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</si>
  <si>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</si>
  <si>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</si>
  <si>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</si>
  <si>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</si>
  <si>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</si>
  <si>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</si>
  <si>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</si>
  <si>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</si>
  <si>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</si>
  <si>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</si>
  <si>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</si>
  <si>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</si>
  <si>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</si>
  <si>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</si>
  <si>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</si>
  <si>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</si>
  <si>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</si>
  <si>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</si>
  <si>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</si>
  <si>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</si>
  <si>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</si>
  <si>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</si>
  <si>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</si>
  <si>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</si>
  <si>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</si>
  <si>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</si>
  <si>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</si>
  <si>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</si>
  <si>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</si>
  <si>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</si>
  <si>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</si>
  <si>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</si>
  <si>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</si>
  <si>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</si>
  <si>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</si>
  <si>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</si>
  <si>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</si>
  <si>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</si>
  <si>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</si>
  <si>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</si>
  <si>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</si>
  <si>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</si>
  <si>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</si>
  <si>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</si>
  <si>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</si>
  <si>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</si>
  <si>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</si>
  <si>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</si>
  <si>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</si>
  <si>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</si>
  <si>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</si>
  <si>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</si>
  <si>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</si>
  <si>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</si>
  <si>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</si>
  <si>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</si>
  <si>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</si>
  <si>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</si>
  <si>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</si>
  <si>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</si>
  <si>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</si>
  <si>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</si>
  <si>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</si>
  <si>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</si>
  <si>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</si>
  <si>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</si>
  <si>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</si>
  <si>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</si>
  <si>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</si>
  <si>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</si>
  <si>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</si>
  <si>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</si>
  <si>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</si>
  <si>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</si>
  <si>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</si>
  <si>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</si>
  <si>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</si>
  <si>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</si>
  <si>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</si>
  <si>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</si>
  <si>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</si>
  <si>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</si>
  <si>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</si>
  <si>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</si>
  <si>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</si>
  <si>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</si>
  <si>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</si>
  <si>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</si>
  <si>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</si>
  <si>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</si>
  <si>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</si>
  <si>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</si>
  <si>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</si>
  <si>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</si>
  <si>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</si>
  <si>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</si>
  <si>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</si>
  <si>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</si>
  <si>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</si>
  <si>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</si>
  <si>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</si>
  <si>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</si>
  <si>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</si>
  <si>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</si>
  <si>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</si>
  <si>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</si>
  <si>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</si>
  <si>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</si>
  <si>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</si>
  <si>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</si>
  <si>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</si>
  <si>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</si>
  <si>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</si>
  <si>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</si>
  <si>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</si>
  <si>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</si>
  <si>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</si>
  <si>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</si>
  <si>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</si>
  <si>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</si>
  <si>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</si>
  <si>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</si>
  <si>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</si>
  <si>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</si>
  <si>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</si>
  <si>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</si>
  <si>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</si>
  <si>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</si>
  <si>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</si>
  <si>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</si>
  <si>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</si>
  <si>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</si>
  <si>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</si>
  <si>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</si>
  <si>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</si>
  <si>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</si>
  <si>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</si>
  <si>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</si>
  <si>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</si>
  <si>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</si>
  <si>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</si>
  <si>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</si>
  <si>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</si>
  <si>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</si>
  <si>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</si>
  <si>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</si>
  <si>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</si>
  <si>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</si>
  <si>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</si>
  <si>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</si>
  <si>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</si>
  <si>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</si>
  <si>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</si>
  <si>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</si>
  <si>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</si>
  <si>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</si>
  <si>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</si>
  <si>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</si>
  <si>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</si>
  <si>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</si>
  <si>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</si>
  <si>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</si>
  <si>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</si>
  <si>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</si>
  <si>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</si>
  <si>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</si>
  <si>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</si>
  <si>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</si>
  <si>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</si>
  <si>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</si>
  <si>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</si>
  <si>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</si>
  <si>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</si>
  <si>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</si>
  <si>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</si>
  <si>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</si>
  <si>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</si>
  <si>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</si>
  <si>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</si>
  <si>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</si>
  <si>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</si>
  <si>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</si>
  <si>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</si>
  <si>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</si>
  <si>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</si>
  <si>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</si>
  <si>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</si>
  <si>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</si>
  <si>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</si>
  <si>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</si>
  <si>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</si>
  <si>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</si>
  <si>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</si>
  <si>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</si>
  <si>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</si>
  <si>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</si>
  <si>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</si>
  <si>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</si>
  <si>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</si>
  <si>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</si>
  <si>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</si>
  <si>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</si>
  <si>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</si>
  <si>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</si>
  <si>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</si>
  <si>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</si>
  <si>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</si>
  <si>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</si>
  <si>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</si>
  <si>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</si>
  <si>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</si>
  <si>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</si>
  <si>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</si>
  <si>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</si>
  <si>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</si>
  <si>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</si>
  <si>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</si>
  <si>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</si>
  <si>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</si>
  <si>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</si>
  <si>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</si>
  <si>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</si>
  <si>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</si>
  <si>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</si>
  <si>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</si>
  <si>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</si>
  <si>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</si>
  <si>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</si>
  <si>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</si>
  <si>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</si>
  <si>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</si>
  <si>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</si>
  <si>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</si>
  <si>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</si>
  <si>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</si>
  <si>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</si>
  <si>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</si>
  <si>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</si>
  <si>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</si>
  <si>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</si>
  <si>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</si>
  <si>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</si>
  <si>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</si>
  <si>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</si>
  <si>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</si>
  <si>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</si>
  <si>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</si>
  <si>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</si>
  <si>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</si>
  <si>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</si>
  <si>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</si>
  <si>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</si>
  <si>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</si>
  <si>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</si>
  <si>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</si>
  <si>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</si>
  <si>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</si>
  <si>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</si>
  <si>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</si>
  <si>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</si>
  <si>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</si>
  <si>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</si>
  <si>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</si>
  <si>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</si>
  <si>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</si>
  <si>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</si>
  <si>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</si>
  <si>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</si>
  <si>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</si>
  <si>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</si>
  <si>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</si>
  <si>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</si>
  <si>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</si>
  <si>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</si>
  <si>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</si>
  <si>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</si>
  <si>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</si>
  <si>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</si>
  <si>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</si>
  <si>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</si>
  <si>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</si>
  <si>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</si>
  <si>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</si>
  <si>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</si>
  <si>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</si>
  <si>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</si>
  <si>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</si>
  <si>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</si>
  <si>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</si>
  <si>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</si>
  <si>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</si>
  <si>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</si>
  <si>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</si>
  <si>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</si>
  <si>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</si>
  <si>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</si>
  <si>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</si>
  <si>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</si>
  <si>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</si>
  <si>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</si>
  <si>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</si>
  <si>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</si>
  <si>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</si>
  <si>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</si>
  <si>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</si>
  <si>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</si>
  <si>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</si>
  <si>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</si>
  <si>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</si>
  <si>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</si>
  <si>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</si>
  <si>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</si>
  <si>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</si>
  <si>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</si>
  <si>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</si>
  <si>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</si>
  <si>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</si>
  <si>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</si>
  <si>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</si>
  <si>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</si>
  <si>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</si>
  <si>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</si>
  <si>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</si>
  <si>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</si>
  <si>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</si>
  <si>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</si>
  <si>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</si>
  <si>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</si>
  <si>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</si>
  <si>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</si>
  <si>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</si>
  <si>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</si>
  <si>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</si>
  <si>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</si>
  <si>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</si>
  <si>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</si>
  <si>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</si>
  <si>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</si>
  <si>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</si>
  <si>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</si>
  <si>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</si>
  <si>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</si>
  <si>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</si>
  <si>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</si>
  <si>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</si>
  <si>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</si>
  <si>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</si>
  <si>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</si>
  <si>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</si>
  <si>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</si>
  <si>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</si>
  <si>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</si>
  <si>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</si>
  <si>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</si>
  <si>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</si>
  <si>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</si>
  <si>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</si>
  <si>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</si>
  <si>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</si>
  <si>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</si>
  <si>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</si>
  <si>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</si>
  <si>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</si>
  <si>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</si>
  <si>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</si>
  <si>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</si>
  <si>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</si>
  <si>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</si>
  <si>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</si>
  <si>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</si>
  <si>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</si>
  <si>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</si>
  <si>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</si>
  <si>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</si>
  <si>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</si>
  <si>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</si>
  <si>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</si>
  <si>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</si>
  <si>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</si>
  <si>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</si>
  <si>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</si>
  <si>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</si>
  <si>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</si>
  <si>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</si>
  <si>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</si>
  <si>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</si>
  <si>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</si>
  <si>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</si>
  <si>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</si>
  <si>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</si>
  <si>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</si>
  <si>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</si>
  <si>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</si>
  <si>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</si>
  <si>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</si>
  <si>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</si>
  <si>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</si>
  <si>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</si>
  <si>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</si>
  <si>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</si>
  <si>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</si>
  <si>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</si>
  <si>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</si>
  <si>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</si>
  <si>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</si>
  <si>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</si>
  <si>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</si>
  <si>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</si>
  <si>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</si>
  <si>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</si>
  <si>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</si>
  <si>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</si>
  <si>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</si>
  <si>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</si>
  <si>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</si>
  <si>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</si>
  <si>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</si>
  <si>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</si>
  <si>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</si>
  <si>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</si>
  <si>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</si>
  <si>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</si>
  <si>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</si>
  <si>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</si>
  <si>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</si>
  <si>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</si>
  <si>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</si>
  <si>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</si>
  <si>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</si>
  <si>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</si>
  <si>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</si>
  <si>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</si>
  <si>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</si>
  <si>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</si>
  <si>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</si>
  <si>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</si>
  <si>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</si>
  <si>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</si>
  <si>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</si>
  <si>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</si>
  <si>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</si>
  <si>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</si>
  <si>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</si>
  <si>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</si>
  <si>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</si>
  <si>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</si>
  <si>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</si>
  <si>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</si>
  <si>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</si>
  <si>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</si>
  <si>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</si>
  <si>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</si>
  <si>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</si>
  <si>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</si>
  <si>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</si>
  <si>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</si>
  <si>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</si>
  <si>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</si>
  <si>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</si>
  <si>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</si>
  <si>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</si>
  <si>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</si>
  <si>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</si>
  <si>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</si>
  <si>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</si>
  <si>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</si>
  <si>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</si>
  <si>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</si>
  <si>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</si>
  <si>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</si>
  <si>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</si>
  <si>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</si>
  <si>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</si>
  <si>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</si>
  <si>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</si>
  <si>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</si>
  <si>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</si>
  <si>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</si>
  <si>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</si>
  <si>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</si>
  <si>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</si>
  <si>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</si>
  <si>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</si>
  <si>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</si>
  <si>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</si>
  <si>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</si>
  <si>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</si>
  <si>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</si>
  <si>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</si>
  <si>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</si>
  <si>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</si>
  <si>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</si>
  <si>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</si>
  <si>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</si>
  <si>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</si>
  <si>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</si>
  <si>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</si>
  <si>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</si>
  <si>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</si>
  <si>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</si>
  <si>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</si>
  <si>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</si>
  <si>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</si>
  <si>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</si>
  <si>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</si>
  <si>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</si>
  <si>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</si>
  <si>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</si>
  <si>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</si>
  <si>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</si>
  <si>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</si>
  <si>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</si>
  <si>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</si>
  <si>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</si>
  <si>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</si>
  <si>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</si>
  <si>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</si>
  <si>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</si>
  <si>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</si>
  <si>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</si>
  <si>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</si>
  <si>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</si>
  <si>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</si>
  <si>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</si>
  <si>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</si>
  <si>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</si>
  <si>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</si>
  <si>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</si>
  <si>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</si>
  <si>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</si>
  <si>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</si>
  <si>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</si>
  <si>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</si>
  <si>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</si>
  <si>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</si>
  <si>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</si>
  <si>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</si>
  <si>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</si>
  <si>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</si>
  <si>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</si>
  <si>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</si>
  <si>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</si>
  <si>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</si>
  <si>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</si>
  <si>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</si>
  <si>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</si>
  <si>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</si>
  <si>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</si>
  <si>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</si>
  <si>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</si>
  <si>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</si>
  <si>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</si>
  <si>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</si>
  <si>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</si>
  <si>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</si>
  <si>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</si>
  <si>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</si>
  <si>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</si>
  <si>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</si>
  <si>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</si>
  <si>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</si>
  <si>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</si>
  <si>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</si>
  <si>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</si>
  <si>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</si>
  <si>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</si>
  <si>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</si>
  <si>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</si>
  <si>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</si>
  <si>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</si>
  <si>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</si>
  <si>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</si>
  <si>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</si>
  <si>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</si>
  <si>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</si>
  <si>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</si>
  <si>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</si>
  <si>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</si>
  <si>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</si>
  <si>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</si>
  <si>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</si>
  <si>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</si>
  <si>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</si>
  <si>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</si>
  <si>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</si>
  <si>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</si>
  <si>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</si>
  <si>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</si>
  <si>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</si>
  <si>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</si>
  <si>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</si>
  <si>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</si>
  <si>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</si>
  <si>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</si>
  <si>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</si>
  <si>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</si>
  <si>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</si>
  <si>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</si>
  <si>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</si>
  <si>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</si>
  <si>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</si>
  <si>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</si>
  <si>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</si>
  <si>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</si>
  <si>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</si>
  <si>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</si>
  <si>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</si>
  <si>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</si>
  <si>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</si>
  <si>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</si>
  <si>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</si>
  <si>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</si>
  <si>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</si>
  <si>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</si>
  <si>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</si>
  <si>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</si>
  <si>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</si>
  <si>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</si>
  <si>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</si>
  <si>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</si>
  <si>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</si>
  <si>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</si>
  <si>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</si>
  <si>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</si>
  <si>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</si>
  <si>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</si>
  <si>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</si>
  <si>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</si>
  <si>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</si>
  <si>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</si>
  <si>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</si>
  <si>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</si>
  <si>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</si>
  <si>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</si>
  <si>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</si>
  <si>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</si>
  <si>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</si>
  <si>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</si>
  <si>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</si>
  <si>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</si>
  <si>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</si>
  <si>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</si>
  <si>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</si>
  <si>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</si>
  <si>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</si>
  <si>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</si>
  <si>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</si>
  <si>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</si>
  <si>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</si>
  <si>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</si>
  <si>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</si>
  <si>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</si>
  <si>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</si>
  <si>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</si>
  <si>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</si>
  <si>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</si>
  <si>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</si>
  <si>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</si>
  <si>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</si>
  <si>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</si>
  <si>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</si>
  <si>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</si>
  <si>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</si>
  <si>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</si>
  <si>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</si>
  <si>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</si>
  <si>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</si>
  <si>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</si>
  <si>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</si>
  <si>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</si>
  <si>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</si>
  <si>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</si>
  <si>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</si>
  <si>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</si>
  <si>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</si>
  <si>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</si>
  <si>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</si>
  <si>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</si>
  <si>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</si>
  <si>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</si>
  <si>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</si>
  <si>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</si>
  <si>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</si>
  <si>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</si>
  <si>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</si>
  <si>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</si>
  <si>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</si>
  <si>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</si>
  <si>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</si>
  <si>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</si>
  <si>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</si>
  <si>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</si>
  <si>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</si>
  <si>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</si>
  <si>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</si>
  <si>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</si>
  <si>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</si>
  <si>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</si>
  <si>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</si>
  <si>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</si>
  <si>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</si>
  <si>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</si>
  <si>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</si>
  <si>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</si>
  <si>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</si>
  <si>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</si>
  <si>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</si>
  <si>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</si>
  <si>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</si>
  <si>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</si>
  <si>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</si>
  <si>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</si>
  <si>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</si>
  <si>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</si>
  <si>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</si>
  <si>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</si>
  <si>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</si>
  <si>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</si>
  <si>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</si>
  <si>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</si>
  <si>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</si>
  <si>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</si>
  <si>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</si>
  <si>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</si>
  <si>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</si>
  <si>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</si>
  <si>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</si>
  <si>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</si>
  <si>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</si>
  <si>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</si>
  <si>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</si>
  <si>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</si>
  <si>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</si>
  <si>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</si>
  <si>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</si>
  <si>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</si>
  <si>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</si>
  <si>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</si>
  <si>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</si>
  <si>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</si>
  <si>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</si>
  <si>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</si>
  <si>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</si>
  <si>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</si>
  <si>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</si>
  <si>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</si>
  <si>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</si>
  <si>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</si>
  <si>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</si>
  <si>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</si>
  <si>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</si>
  <si>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</si>
  <si>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</si>
  <si>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</si>
  <si>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</si>
  <si>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</si>
  <si>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</si>
  <si>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</si>
  <si>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</si>
  <si>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</si>
  <si>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</si>
  <si>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</si>
  <si>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</si>
  <si>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</si>
  <si>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</si>
  <si>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</si>
  <si>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</si>
  <si>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</si>
  <si>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</si>
  <si>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</si>
  <si>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</si>
  <si>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</si>
  <si>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</si>
  <si>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</si>
  <si>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</si>
  <si>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</si>
  <si>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</si>
  <si>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</si>
  <si>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</si>
  <si>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</si>
  <si>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</si>
  <si>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</si>
  <si>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</si>
  <si>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</si>
  <si>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</si>
  <si>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</si>
  <si>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</si>
  <si>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</si>
  <si>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</si>
  <si>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</si>
  <si>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</si>
  <si>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</si>
  <si>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</si>
  <si>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</si>
  <si>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</si>
  <si>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</si>
  <si>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</si>
  <si>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</si>
  <si>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</si>
  <si>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</si>
  <si>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</si>
  <si>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</si>
  <si>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</si>
  <si>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</si>
  <si>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</si>
  <si>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</si>
  <si>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</si>
  <si>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</si>
  <si>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</si>
  <si>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</si>
  <si>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</si>
  <si>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</si>
  <si>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</si>
  <si>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</si>
  <si>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</si>
  <si>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</si>
  <si>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</si>
  <si>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</si>
  <si>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</si>
  <si>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</si>
  <si>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</si>
  <si>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</si>
  <si>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</si>
  <si>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</si>
  <si>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</si>
  <si>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</si>
  <si>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</si>
  <si>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</si>
  <si>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</si>
  <si>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</si>
  <si>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</si>
  <si>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</si>
  <si>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</si>
  <si>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</si>
  <si>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</si>
  <si>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</si>
  <si>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</si>
  <si>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</si>
  <si>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</si>
  <si>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</si>
  <si>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</si>
  <si>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</si>
  <si>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</si>
  <si>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</si>
  <si>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</si>
  <si>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</si>
  <si>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</si>
  <si>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</si>
  <si>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</si>
  <si>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</si>
  <si>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</si>
  <si>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</si>
  <si>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</si>
  <si>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</si>
  <si>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</si>
  <si>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</si>
  <si>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</si>
  <si>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</si>
  <si>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</si>
  <si>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</si>
  <si>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</si>
  <si>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</si>
  <si>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</si>
  <si>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</si>
  <si>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</si>
  <si>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</si>
  <si>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</si>
  <si>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</si>
  <si>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</si>
  <si>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</si>
  <si>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</si>
  <si>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</si>
  <si>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</si>
  <si>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</si>
  <si>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</si>
  <si>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</si>
  <si>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</si>
  <si>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</si>
  <si>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</si>
  <si>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</si>
  <si>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</si>
  <si>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</si>
  <si>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</si>
  <si>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</si>
  <si>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</si>
  <si>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</si>
  <si>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</si>
  <si>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</si>
  <si>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</si>
  <si>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</si>
  <si>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</si>
  <si>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</si>
  <si>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</si>
  <si>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</si>
  <si>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</si>
  <si>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</si>
  <si>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</si>
  <si>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</si>
  <si>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</si>
  <si>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</si>
  <si>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</si>
  <si>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</si>
  <si>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</si>
  <si>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</si>
  <si>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</si>
  <si>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</si>
  <si>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</si>
  <si>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</si>
  <si>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</si>
  <si>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</si>
  <si>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</si>
  <si>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</si>
  <si>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</si>
  <si>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</si>
  <si>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</si>
  <si>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</si>
  <si>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</si>
  <si>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</si>
  <si>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</si>
  <si>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</si>
  <si>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</si>
  <si>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</si>
  <si>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</si>
  <si>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</si>
  <si>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</si>
  <si>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</si>
  <si>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</si>
  <si>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</si>
  <si>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</si>
  <si>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</si>
  <si>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</si>
  <si>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</si>
  <si>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</si>
  <si>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</si>
  <si>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</si>
  <si>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</si>
  <si>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</si>
  <si>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</si>
  <si>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</si>
  <si>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</si>
  <si>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</si>
  <si>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</si>
  <si>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</si>
  <si>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</si>
  <si>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</si>
  <si>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</si>
  <si>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</si>
  <si>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</si>
  <si>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</si>
  <si>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</si>
  <si>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</si>
  <si>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</si>
  <si>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</si>
  <si>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</si>
  <si>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</si>
  <si>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</si>
  <si>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</si>
  <si>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</si>
  <si>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</si>
  <si>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</si>
  <si>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</si>
  <si>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</si>
  <si>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</si>
  <si>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</si>
  <si>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</si>
  <si>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</si>
  <si>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</si>
  <si>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</si>
  <si>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</si>
  <si>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</si>
  <si>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</si>
  <si>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</si>
  <si>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</si>
  <si>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</si>
  <si>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</si>
  <si>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</si>
  <si>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</si>
  <si>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</si>
  <si>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</si>
  <si>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</si>
  <si>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</si>
  <si>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</si>
  <si>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</si>
  <si>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</si>
  <si>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</si>
  <si>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</si>
  <si>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</si>
  <si>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</si>
  <si>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</si>
  <si>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</si>
  <si>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</si>
  <si>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</si>
  <si>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</si>
  <si>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</si>
  <si>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</si>
  <si>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</si>
  <si>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</si>
  <si>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</si>
  <si>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</si>
  <si>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</si>
  <si>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</si>
  <si>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</si>
  <si>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</si>
  <si>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</si>
  <si>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</si>
  <si>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</si>
  <si>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</si>
  <si>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</si>
  <si>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</si>
  <si>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</si>
  <si>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</si>
  <si>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</si>
  <si>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</si>
  <si>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</si>
  <si>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</si>
  <si>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</si>
  <si>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</si>
  <si>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</si>
  <si>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</si>
  <si>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</si>
  <si>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</si>
  <si>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</si>
  <si>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</si>
  <si>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</si>
  <si>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</si>
  <si>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</si>
  <si>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</si>
  <si>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</si>
  <si>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</si>
  <si>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</si>
  <si>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</si>
  <si>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</si>
  <si>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</si>
  <si>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</si>
  <si>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</si>
  <si>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</si>
  <si>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</si>
  <si>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</si>
  <si>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</si>
  <si>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</si>
  <si>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</si>
  <si>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</si>
  <si>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</si>
  <si>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</si>
  <si>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</si>
  <si>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</si>
  <si>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</si>
  <si>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</si>
  <si>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</si>
  <si>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</si>
  <si>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</si>
  <si>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</si>
  <si>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</si>
  <si>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</si>
  <si>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</si>
  <si>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</si>
  <si>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</si>
  <si>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</si>
  <si>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</si>
  <si>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</si>
  <si>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</si>
  <si>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</si>
  <si>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</si>
  <si>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</si>
  <si>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</si>
  <si>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</si>
  <si>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</si>
  <si>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</si>
  <si>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</si>
  <si>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</si>
  <si>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</si>
  <si>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</si>
  <si>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</si>
  <si>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</si>
  <si>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</si>
  <si>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</si>
  <si>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</si>
  <si>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</si>
  <si>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</si>
  <si>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</si>
  <si>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</si>
  <si>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</si>
  <si>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</si>
  <si>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</si>
  <si>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</si>
  <si>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</si>
  <si>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</si>
  <si>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</si>
  <si>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</si>
  <si>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</si>
  <si>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</si>
  <si>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</si>
  <si>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</si>
  <si>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</si>
  <si>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</si>
  <si>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</si>
  <si>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</si>
  <si>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</si>
  <si>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</si>
  <si>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</si>
  <si>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</si>
  <si>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</si>
  <si>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</si>
  <si>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</si>
  <si>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</si>
  <si>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</si>
  <si>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</si>
  <si>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</si>
  <si>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</si>
  <si>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</si>
  <si>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</si>
  <si>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</si>
  <si>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</si>
  <si>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</si>
  <si>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</si>
  <si>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</si>
  <si>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</si>
  <si>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</si>
  <si>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</si>
  <si>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</si>
  <si>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</si>
  <si>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</si>
  <si>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</si>
  <si>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</si>
  <si>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</si>
  <si>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</si>
  <si>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</si>
  <si>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</si>
  <si>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</si>
  <si>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</si>
  <si>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</si>
  <si>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</si>
  <si>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</si>
  <si>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</si>
  <si>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</si>
  <si>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</si>
  <si>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</si>
  <si>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</si>
  <si>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</si>
  <si>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</si>
  <si>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</si>
  <si>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</si>
  <si>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</si>
  <si>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</si>
  <si>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</si>
  <si>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</si>
  <si>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</si>
  <si>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</si>
  <si>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</si>
  <si>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</si>
  <si>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</si>
  <si>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</si>
  <si>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</si>
  <si>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</si>
  <si>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</si>
  <si>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</si>
  <si>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</si>
  <si>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</si>
  <si>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</si>
  <si>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</si>
  <si>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</si>
  <si>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</si>
  <si>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</si>
  <si>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</si>
  <si>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</si>
  <si>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</si>
  <si>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</si>
  <si>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</si>
  <si>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</si>
  <si>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</si>
  <si>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</si>
  <si>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</si>
  <si>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</si>
  <si>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</si>
  <si>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</si>
  <si>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</si>
  <si>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</si>
  <si>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</si>
  <si>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</si>
  <si>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</si>
  <si>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</si>
  <si>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</si>
  <si>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</si>
  <si>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</si>
  <si>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</si>
  <si>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</si>
  <si>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</si>
  <si>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</si>
  <si>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</si>
  <si>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</si>
  <si>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</si>
  <si>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</si>
  <si>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</si>
  <si>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</si>
  <si>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</si>
  <si>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</si>
  <si>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</si>
  <si>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</si>
  <si>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</si>
  <si>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</si>
  <si>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</si>
  <si>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</si>
  <si>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</si>
  <si>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</si>
  <si>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</si>
  <si>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</si>
  <si>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</si>
  <si>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</si>
  <si>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</si>
  <si>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</si>
  <si>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</si>
  <si>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</si>
  <si>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</si>
  <si>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</si>
  <si>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</si>
  <si>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</si>
  <si>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</si>
  <si>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</si>
  <si>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</si>
  <si>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</si>
  <si>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</si>
  <si>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</si>
  <si>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</si>
  <si>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</si>
  <si>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</si>
  <si>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</si>
  <si>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</si>
  <si>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</si>
  <si>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</si>
  <si>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</si>
  <si>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</si>
  <si>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</si>
  <si>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</si>
  <si>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</si>
  <si>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</si>
  <si>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</si>
  <si>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</si>
  <si>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</si>
  <si>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</si>
  <si>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</si>
  <si>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</si>
  <si>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</si>
  <si>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</si>
  <si>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</si>
  <si>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</si>
  <si>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</si>
  <si>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</si>
  <si>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</si>
  <si>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</si>
  <si>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</si>
  <si>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</si>
  <si>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</si>
  <si>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</si>
  <si>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</si>
  <si>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</si>
  <si>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</si>
  <si>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</si>
  <si>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</si>
  <si>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</si>
  <si>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</si>
  <si>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</si>
  <si>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</si>
  <si>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</si>
  <si>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</si>
  <si>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</si>
  <si>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</si>
  <si>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</si>
  <si>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</si>
  <si>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</si>
  <si>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</si>
  <si>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</si>
  <si>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</si>
  <si>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</si>
  <si>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</si>
  <si>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</si>
  <si>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</si>
  <si>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</si>
  <si>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</si>
  <si>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</si>
  <si>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</si>
  <si>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</si>
  <si>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</si>
  <si>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</si>
  <si>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</si>
  <si>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</si>
  <si>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</si>
  <si>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</si>
  <si>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</si>
  <si>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</si>
  <si>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</si>
  <si>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</si>
  <si>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</si>
  <si>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</si>
  <si>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</si>
  <si>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</si>
  <si>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</si>
  <si>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</si>
  <si>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</si>
  <si>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</si>
  <si>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</si>
  <si>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</si>
  <si>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</si>
  <si>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</si>
  <si>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</si>
  <si>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</si>
  <si>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</si>
  <si>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</si>
  <si>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</si>
  <si>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</si>
  <si>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</si>
  <si>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</si>
  <si>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</si>
  <si>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</si>
  <si>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</si>
  <si>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</si>
  <si>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</si>
  <si>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</si>
  <si>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</si>
  <si>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</si>
  <si>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</si>
  <si>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</si>
  <si>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</si>
  <si>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</si>
  <si>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</si>
  <si>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</si>
  <si>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</si>
  <si>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</si>
  <si>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</si>
  <si>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</si>
  <si>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</si>
  <si>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</si>
  <si>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</si>
  <si>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</si>
  <si>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</si>
  <si>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</si>
  <si>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</si>
  <si>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</si>
  <si>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</si>
  <si>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</si>
  <si>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</si>
  <si>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</si>
  <si>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</si>
  <si>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</si>
  <si>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</si>
  <si>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</si>
  <si>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</si>
  <si>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</si>
  <si>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</si>
  <si>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</si>
  <si>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</si>
  <si>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</si>
  <si>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</si>
  <si>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</si>
  <si>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</si>
  <si>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</si>
  <si>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</si>
  <si>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</si>
  <si>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</si>
  <si>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</si>
  <si>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</si>
  <si>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</si>
  <si>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</si>
  <si>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</si>
  <si>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</si>
  <si>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</si>
  <si>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</si>
  <si>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</si>
  <si>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</si>
  <si>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</si>
  <si>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</si>
  <si>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</si>
  <si>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</si>
  <si>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</si>
  <si>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</si>
  <si>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</si>
  <si>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</si>
  <si>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</si>
  <si>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</si>
  <si>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</si>
  <si>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</si>
  <si>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</si>
  <si>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</si>
  <si>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</si>
  <si>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</si>
  <si>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</si>
  <si>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</si>
  <si>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</si>
  <si>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</si>
  <si>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</si>
  <si>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</si>
  <si>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</si>
  <si>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</si>
  <si>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</si>
  <si>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</si>
  <si>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</si>
  <si>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</si>
  <si>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</si>
  <si>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</si>
  <si>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</si>
  <si>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</si>
  <si>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</si>
  <si>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</si>
  <si>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</si>
  <si>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</si>
  <si>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</si>
  <si>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</si>
  <si>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</si>
  <si>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</si>
  <si>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</si>
  <si>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</si>
  <si>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</si>
  <si>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</si>
  <si>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</si>
  <si>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</si>
  <si>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</si>
  <si>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</si>
  <si>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</si>
  <si>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</si>
  <si>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</si>
  <si>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</si>
  <si>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</si>
  <si>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</si>
  <si>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</si>
  <si>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</si>
  <si>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</si>
  <si>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</si>
  <si>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</si>
  <si>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</si>
  <si>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</si>
  <si>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</si>
  <si>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</si>
  <si>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</si>
  <si>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</si>
  <si>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</si>
  <si>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</si>
  <si>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</si>
  <si>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</si>
  <si>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</si>
  <si>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</si>
  <si>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</si>
  <si>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</si>
  <si>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</si>
  <si>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</si>
  <si>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</si>
  <si>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</si>
  <si>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</si>
  <si>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</si>
  <si>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</si>
  <si>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</si>
  <si>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</si>
  <si>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</si>
  <si>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</si>
  <si>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</si>
  <si>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</si>
  <si>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</si>
  <si>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</si>
  <si>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</si>
  <si>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</si>
  <si>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</si>
  <si>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</si>
  <si>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</si>
  <si>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</si>
  <si>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</si>
  <si>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</si>
  <si>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</si>
  <si>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</si>
  <si>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</si>
  <si>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</si>
  <si>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</si>
  <si>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</si>
  <si>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</si>
  <si>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</si>
  <si>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</si>
  <si>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</si>
  <si>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</si>
  <si>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</si>
  <si>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</si>
  <si>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</si>
  <si>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</si>
  <si>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</si>
  <si>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</si>
  <si>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</si>
  <si>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</si>
  <si>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</si>
  <si>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</si>
  <si>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</si>
  <si>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</si>
  <si>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</si>
  <si>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</si>
  <si>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</si>
  <si>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</si>
  <si>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</si>
  <si>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</si>
  <si>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</si>
  <si>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</si>
  <si>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</si>
  <si>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</si>
  <si>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</si>
  <si>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</si>
  <si>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</si>
  <si>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</si>
  <si>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</si>
  <si>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</si>
  <si>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</si>
  <si>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</si>
  <si>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</si>
  <si>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</si>
  <si>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</si>
  <si>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</si>
  <si>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</si>
  <si>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</si>
  <si>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</si>
  <si>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</si>
  <si>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</si>
  <si>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</si>
  <si>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</si>
  <si>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</si>
  <si>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</si>
  <si>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</si>
  <si>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</si>
  <si>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</si>
  <si>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</si>
  <si>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</si>
  <si>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</si>
  <si>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</si>
  <si>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</si>
  <si>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</si>
  <si>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</si>
  <si>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</si>
  <si>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</si>
  <si>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</si>
  <si>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</si>
  <si>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</si>
  <si>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</si>
  <si>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</si>
  <si>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</si>
  <si>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</si>
  <si>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</si>
  <si>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</si>
  <si>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</si>
  <si>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</si>
  <si>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</si>
  <si>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</si>
  <si>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</si>
  <si>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</si>
  <si>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</si>
  <si>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</si>
  <si>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</si>
  <si>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</si>
  <si>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</si>
  <si>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</si>
  <si>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</si>
  <si>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</si>
  <si>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</si>
  <si>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</si>
  <si>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</si>
  <si>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</si>
  <si>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</si>
  <si>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</si>
  <si>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</si>
  <si>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</si>
  <si>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</si>
  <si>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</si>
  <si>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</si>
  <si>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</si>
  <si>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</si>
  <si>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</si>
  <si>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</si>
  <si>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</si>
  <si>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</si>
  <si>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</si>
  <si>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</si>
  <si>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</si>
  <si>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</si>
  <si>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</si>
  <si>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</si>
  <si>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</si>
  <si>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</si>
  <si>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</si>
  <si>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</si>
  <si>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</si>
  <si>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</si>
  <si>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</si>
  <si>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</si>
  <si>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</si>
  <si>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</si>
  <si>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</si>
  <si>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</si>
  <si>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</si>
  <si>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</si>
  <si>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</si>
  <si>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</si>
  <si>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</si>
  <si>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</si>
  <si>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</si>
  <si>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</si>
  <si>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</si>
  <si>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</si>
  <si>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</si>
  <si>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</si>
  <si>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</si>
  <si>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</si>
  <si>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</si>
  <si>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</si>
  <si>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</si>
  <si>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</si>
  <si>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</si>
  <si>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</si>
  <si>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</si>
  <si>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</si>
  <si>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</si>
  <si>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</si>
  <si>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</si>
  <si>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</si>
  <si>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</si>
  <si>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</si>
  <si>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</si>
  <si>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</si>
  <si>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</si>
  <si>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</si>
  <si>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</si>
  <si>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</si>
  <si>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</si>
  <si>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</si>
  <si>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</si>
  <si>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</si>
  <si>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</si>
  <si>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</si>
  <si>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</si>
  <si>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</si>
  <si>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</si>
  <si>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</si>
  <si>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</si>
  <si>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</si>
  <si>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</si>
  <si>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</si>
  <si>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</si>
  <si>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</si>
  <si>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</si>
  <si>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</si>
  <si>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</si>
  <si>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</si>
  <si>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</si>
  <si>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</si>
  <si>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</si>
  <si>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</si>
  <si>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</si>
  <si>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</si>
  <si>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</si>
  <si>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</si>
  <si>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</si>
  <si>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</si>
  <si>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</si>
  <si>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</si>
  <si>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</si>
  <si>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</si>
  <si>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</si>
  <si>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</si>
  <si>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</si>
  <si>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</si>
  <si>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</si>
  <si>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</si>
  <si>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</si>
  <si>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</si>
  <si>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</si>
  <si>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</si>
  <si>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</si>
  <si>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</si>
  <si>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</si>
  <si>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</si>
  <si>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</si>
  <si>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</si>
  <si>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</si>
  <si>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</si>
  <si>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</si>
  <si>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</si>
  <si>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</si>
  <si>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</si>
  <si>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</si>
  <si>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</si>
  <si>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</si>
  <si>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</si>
  <si>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</si>
  <si>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</si>
  <si>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</si>
  <si>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</si>
  <si>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</si>
  <si>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</si>
  <si>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</si>
  <si>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</si>
  <si>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</si>
  <si>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</si>
  <si>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</si>
  <si>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</si>
  <si>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</si>
  <si>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</si>
  <si>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</si>
  <si>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</si>
  <si>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</si>
  <si>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</si>
  <si>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</si>
  <si>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</si>
  <si>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</si>
  <si>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</si>
  <si>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</si>
  <si>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</si>
  <si>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</si>
  <si>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</si>
  <si>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</si>
  <si>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</si>
  <si>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</si>
  <si>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</si>
  <si>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</si>
  <si>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</si>
  <si>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</si>
  <si>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</si>
  <si>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</si>
  <si>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</si>
  <si>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</si>
  <si>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</si>
  <si>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</si>
  <si>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</si>
  <si>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</si>
  <si>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</si>
  <si>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</si>
  <si>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</si>
  <si>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</si>
  <si>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</si>
  <si>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</si>
  <si>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</si>
  <si>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</si>
  <si>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</si>
  <si>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</si>
  <si>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</si>
  <si>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</si>
  <si>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</si>
  <si>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</si>
  <si>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</si>
  <si>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</si>
  <si>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</si>
  <si>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</si>
  <si>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</si>
  <si>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</si>
  <si>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</si>
  <si>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</si>
  <si>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</si>
  <si>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</si>
  <si>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</si>
  <si>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</si>
  <si>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</si>
  <si>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</si>
  <si>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</si>
  <si>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</si>
  <si>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</si>
  <si>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</si>
  <si>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</si>
  <si>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</si>
  <si>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</si>
  <si>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</si>
  <si>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</si>
  <si>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</si>
  <si>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</si>
  <si>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</si>
  <si>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</si>
  <si>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</si>
  <si>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</si>
  <si>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</si>
  <si>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</si>
  <si>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</si>
  <si>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</si>
  <si>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</si>
  <si>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</si>
  <si>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</si>
  <si>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</si>
  <si>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</si>
  <si>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</si>
  <si>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</si>
  <si>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</si>
  <si>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</si>
  <si>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</si>
  <si>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</si>
  <si>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</si>
  <si>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</si>
  <si>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</si>
  <si>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</si>
  <si>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</si>
  <si>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</si>
  <si>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</si>
  <si>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</si>
  <si>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</si>
  <si>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</si>
  <si>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</si>
  <si>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</si>
  <si>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</si>
  <si>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</si>
  <si>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</si>
  <si>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</si>
  <si>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</si>
  <si>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</si>
  <si>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</si>
  <si>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</si>
  <si>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</si>
  <si>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</si>
  <si>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</si>
  <si>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</si>
  <si>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</si>
  <si>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</si>
  <si>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</si>
  <si>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</si>
  <si>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</si>
  <si>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</si>
  <si>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</si>
  <si>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</si>
  <si>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</si>
  <si>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</si>
  <si>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</si>
  <si>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</si>
  <si>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</si>
  <si>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</si>
  <si>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</si>
  <si>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</si>
  <si>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</si>
  <si>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</si>
  <si>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</si>
  <si>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</si>
  <si>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</si>
  <si>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</si>
  <si>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</si>
  <si>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</si>
  <si>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</si>
  <si>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</si>
  <si>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</si>
  <si>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</si>
  <si>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</si>
  <si>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</si>
  <si>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</si>
  <si>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</si>
  <si>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</si>
  <si>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</si>
  <si>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</si>
  <si>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</si>
  <si>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</si>
  <si>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</si>
  <si>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</si>
  <si>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</si>
  <si>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</si>
  <si>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</si>
  <si>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</si>
  <si>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</si>
  <si>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</si>
  <si>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</si>
  <si>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</si>
  <si>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</si>
  <si>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</si>
  <si>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</si>
  <si>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</si>
  <si>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</si>
  <si>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</si>
  <si>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</si>
  <si>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</si>
  <si>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</si>
  <si>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</si>
  <si>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</si>
  <si>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</si>
  <si>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</si>
  <si>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</si>
  <si>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</si>
  <si>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</si>
  <si>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</si>
  <si>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</si>
  <si>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</si>
  <si>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</si>
  <si>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</si>
  <si>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</si>
  <si>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</si>
  <si>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</si>
  <si>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</si>
  <si>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</si>
  <si>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</si>
  <si>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</si>
  <si>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</si>
  <si>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</si>
  <si>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</si>
  <si>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</si>
  <si>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</si>
  <si>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</si>
  <si>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</si>
  <si>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</si>
  <si>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</si>
  <si>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</si>
  <si>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</si>
  <si>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</si>
  <si>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</si>
  <si>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</si>
  <si>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</si>
  <si>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</si>
  <si>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</si>
  <si>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</si>
  <si>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</si>
  <si>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</si>
  <si>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</si>
  <si>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</si>
  <si>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</si>
  <si>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</si>
  <si>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</si>
  <si>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</si>
  <si>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</si>
  <si>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</si>
  <si>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</si>
  <si>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</si>
  <si>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</si>
  <si>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</si>
  <si>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</si>
  <si>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</si>
  <si>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</si>
  <si>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</si>
  <si>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</si>
  <si>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</si>
  <si>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</si>
  <si>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</si>
  <si>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</si>
  <si>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</si>
  <si>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</si>
  <si>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</si>
  <si>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</si>
  <si>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</si>
  <si>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</si>
  <si>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</si>
  <si>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</si>
  <si>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</si>
  <si>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</si>
  <si>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</si>
  <si>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</si>
  <si>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</si>
  <si>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</si>
  <si>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</si>
  <si>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</si>
  <si>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</si>
  <si>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</si>
  <si>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</si>
  <si>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</si>
  <si>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</si>
  <si>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</si>
  <si>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</si>
  <si>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</si>
  <si>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</si>
  <si>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</si>
  <si>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</si>
  <si>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</si>
  <si>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</si>
  <si>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</si>
  <si>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</si>
  <si>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</si>
  <si>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</si>
  <si>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</si>
  <si>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</si>
  <si>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</si>
  <si>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</si>
  <si>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</si>
  <si>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</si>
  <si>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</si>
  <si>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</si>
  <si>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</si>
  <si>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</si>
  <si>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</si>
  <si>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</si>
  <si>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</si>
  <si>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</si>
  <si>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</si>
  <si>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</si>
  <si>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</si>
  <si>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</si>
  <si>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</si>
  <si>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</si>
  <si>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</si>
  <si>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</si>
  <si>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</si>
  <si>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</si>
  <si>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</si>
  <si>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</si>
  <si>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</si>
  <si>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</si>
  <si>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</si>
  <si>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</si>
  <si>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</si>
  <si>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</si>
  <si>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</si>
  <si>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</si>
  <si>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</si>
  <si>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</si>
  <si>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</si>
  <si>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</si>
  <si>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</si>
  <si>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</si>
  <si>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</si>
  <si>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</si>
  <si>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</si>
  <si>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</si>
  <si>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</si>
  <si>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</si>
  <si>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</si>
  <si>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</si>
  <si>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</si>
  <si>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</si>
  <si>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</si>
  <si>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</si>
  <si>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</si>
  <si>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</si>
  <si>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</si>
  <si>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</si>
  <si>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</si>
  <si>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</si>
  <si>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</si>
  <si>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</si>
  <si>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</si>
  <si>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</si>
  <si>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</si>
  <si>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</si>
  <si>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</si>
  <si>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</si>
  <si>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</si>
  <si>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</si>
  <si>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</si>
  <si>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</si>
  <si>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</si>
  <si>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</si>
  <si>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</si>
  <si>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</si>
  <si>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</si>
  <si>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</si>
  <si>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</si>
  <si>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</si>
  <si>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</si>
  <si>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</si>
  <si>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</si>
  <si>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</si>
  <si>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</si>
  <si>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</si>
  <si>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</si>
  <si>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</si>
  <si>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</si>
  <si>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</si>
  <si>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</si>
  <si>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</si>
  <si>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</si>
  <si>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</si>
  <si>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</si>
  <si>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</si>
  <si>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</si>
  <si>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</si>
  <si>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</si>
  <si>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</si>
  <si>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</si>
  <si>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</si>
  <si>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</si>
  <si>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</si>
  <si>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</si>
  <si>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</si>
  <si>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</si>
  <si>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</si>
  <si>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</si>
  <si>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</si>
  <si>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</si>
  <si>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</si>
  <si>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</si>
  <si>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</si>
  <si>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</si>
  <si>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</si>
  <si>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</si>
  <si>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</si>
  <si>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</si>
  <si>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</si>
  <si>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</si>
  <si>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</si>
  <si>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</si>
  <si>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</si>
  <si>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</si>
  <si>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</si>
  <si>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</si>
  <si>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</si>
  <si>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</si>
  <si>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</si>
  <si>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</si>
  <si>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</si>
  <si>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</si>
  <si>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</si>
  <si>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</si>
  <si>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</si>
  <si>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</si>
  <si>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</si>
  <si>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</si>
  <si>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</si>
  <si>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</si>
  <si>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</si>
  <si>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</si>
  <si>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</si>
  <si>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</si>
  <si>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</si>
  <si>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</si>
  <si>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</si>
  <si>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</si>
  <si>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</si>
  <si>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</si>
  <si>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</si>
  <si>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</si>
  <si>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</si>
  <si>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</si>
  <si>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</si>
  <si>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</si>
  <si>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</si>
  <si>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</si>
  <si>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</si>
  <si>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</si>
  <si>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</si>
  <si>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</si>
  <si>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</si>
  <si>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</si>
  <si>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</si>
  <si>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</si>
  <si>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</si>
  <si>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</si>
  <si>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</si>
  <si>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</si>
  <si>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</si>
  <si>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</si>
  <si>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</si>
  <si>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</si>
  <si>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</si>
  <si>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</si>
  <si>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</si>
  <si>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</si>
  <si>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</si>
  <si>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</si>
  <si>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</si>
  <si>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</si>
  <si>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</si>
  <si>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</si>
  <si>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</si>
  <si>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</si>
  <si>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</si>
  <si>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</si>
  <si>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</si>
  <si>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</si>
  <si>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</si>
  <si>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</si>
  <si>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</si>
  <si>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</si>
  <si>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</si>
  <si>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</si>
  <si>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</si>
  <si>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</si>
  <si>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</si>
  <si>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</si>
  <si>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</si>
  <si>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</si>
  <si>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</si>
  <si>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</si>
  <si>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</si>
  <si>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</si>
  <si>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</si>
  <si>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</si>
  <si>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</si>
  <si>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</si>
  <si>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</si>
  <si>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</si>
  <si>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</si>
  <si>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</si>
  <si>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</si>
  <si>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</si>
  <si>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</si>
  <si>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</si>
  <si>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29/18/02/0993</t>
  </si>
  <si>
    <t xml:space="preserve">El contratista se obliga con el instituto a administrar el Hogar infantil Fundacion solidaridad por colombia, brindando atencion a niños menores de 5 años hijos de personas pertenecientes a la economia informal de CORABASTOS, Recicladores, Vendedores ambulantes y de mas habitantes pertenecientes al sector, con vulnerabilidad economica, Social y Psicoafectiva, involucrando su contexto familiar y comunitario de conformidad con los lineamientos tecnico administrativo del ICBF. Que forman parte integral del presente contrato y para lo cual el ICBF aportara al CONTRATISTA los recursoso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</si>
  <si>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29/18/03/0490</t>
  </si>
  <si>
    <t xml:space="preserve">Brindar atencion a niños y niñas menores de 5 años, involucrando su contexto familiar y comunitario de conformidad con los lineamientos tecnico administrativo del ICBF que formen parte integral del presente contrato y para lo cual el ICBF aportara al CONTRATISTA los recursos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</si>
  <si>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29/18/03/1175</t>
  </si>
  <si>
    <t xml:space="preserve">Brindar atencion a niños y niñas de 6 meses hasta (5) años de edad en el hogar infantil FUNDACION SOLIDARIDAD POR COLOMBIA involucrando su contexto familiar y comunitario de conformidad con los estandares  lineamientos emanados del  ICBF </t>
  </si>
  <si>
    <t>29/18/04/040</t>
  </si>
  <si>
    <t>Brindar atencion a 100 niños y niñas de seis ( 6) meses, hasta los seis (6 ) años en el Hogar Infantil FUNDACION SOLIDARIDAD POR COLOMBIA</t>
  </si>
  <si>
    <t>29/18/05/0073</t>
  </si>
  <si>
    <t>Brindar atencion a niños y niñas de seis ( 6) meses, hasta los seis (6 ) años de edad en el Hogar Infantil dando prioridad a los niños y niñas pertenecientes a los niveles I y II del SISBEN</t>
  </si>
  <si>
    <t>0437/06</t>
  </si>
  <si>
    <t xml:space="preserve">Brindar atencion integral a niños, niñas entre seis (6) meses y hasta los seis (6) años de edad en el Hogar Infantil pertenecientes  a los niveles I y II de SISBEN, hijos de pdres trabajadores dando prioridad a los niños y niñas pertenecientes a las familias en situacion de desplazamiento </t>
  </si>
  <si>
    <t>0527/07</t>
  </si>
  <si>
    <t xml:space="preserve">Brindar atencion integral en el Hogar Infantil a niños, niñas menores de  seis (6) años entre seis (6) meses a cinco (5) años once (11) meses, prioritariamente los niños y niñas </t>
  </si>
  <si>
    <t>425/2008</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</si>
  <si>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</si>
  <si>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006/2009</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</si>
  <si>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</si>
  <si>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287/2010</t>
  </si>
  <si>
    <t>78/2011</t>
  </si>
  <si>
    <t>376/2012</t>
  </si>
  <si>
    <t>1357/2012</t>
  </si>
  <si>
    <t>Brindar atencIón a la primera infancia en los centros de desarrollo infantil temprano, en el marco de la estrategia de cero a siempre en la Regional ICBF Regional Bogotá</t>
  </si>
  <si>
    <t>11-1821-2012</t>
  </si>
  <si>
    <t>Atender a la primera infancia en el marco de la estrategia de cero a siempre de conformidad con las directrices, lineamientos y parámetros establecidos por ICBF, asi como regular las relaciones entre las partes derivadas de la entrega de aportes del ICBF  a el contratista, para que este asuma con su personal y bajo su exclusiva responsabilidade dicha atención.</t>
  </si>
  <si>
    <t>679/2015</t>
  </si>
  <si>
    <t>Atender a niños y niñas menores de 5 años,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caliddad y las directrices y parametros establecidos por el ICBF.</t>
  </si>
  <si>
    <t>366/2016</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</si>
  <si>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</si>
  <si>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23/2016/546</t>
  </si>
  <si>
    <t>Prestar el servicio de educación inicial en el marco de la atención integral a niñas y niños menores de 5 años o hasta su ingreso al grado de transición, con el fin de pro</t>
  </si>
  <si>
    <t>23/2016/547</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</si>
  <si>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</si>
  <si>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23/2017/410</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</si>
  <si>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armonía con la política de estado para el desarrollo integral de la Primera Infancia “Cero a Siempre”, en el servicio Centro de Desarrollo Infantil.</t>
  </si>
  <si>
    <t>11-1906-2016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</si>
  <si>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</si>
  <si>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23/2017/404</t>
  </si>
  <si>
    <t>25-18-2017-803</t>
  </si>
  <si>
    <t>23/2018/309</t>
  </si>
  <si>
    <t>25-18-2018-502</t>
  </si>
  <si>
    <t>23/2019/128</t>
  </si>
  <si>
    <t>Prestar el servicio Centro de desarrollo infantil CDI, de conformidad con el manual operativo de la modalidad institucional y las directrices establecidas por el ICBF, en armonía con la politica de estado, para el desarrollo de la promera infancia de cero a siempre</t>
  </si>
  <si>
    <t>25-18-2019-116</t>
  </si>
  <si>
    <t>23/2020/163</t>
  </si>
  <si>
    <t>Prestar el servicio Centro de desarrollo infantil CDI, de conformidad con el manual operativo de la modalidad institucional y las directrices establecidas por el ICBF, en armonía con la politica de estado, para el desarrollo de la primera infancia de cero a siempre</t>
  </si>
  <si>
    <t>23/2020/159</t>
  </si>
  <si>
    <t>11-0499-2020</t>
  </si>
  <si>
    <t>25-208-2020</t>
  </si>
  <si>
    <t>Carrera 11 # 94 - 02 oficina 505</t>
  </si>
  <si>
    <t>2566868</t>
  </si>
  <si>
    <t>Carrera 11 # 94 - 02</t>
  </si>
  <si>
    <t>jardin@solidaridadporcolombia.org</t>
  </si>
  <si>
    <t>2021-23-10000756</t>
  </si>
  <si>
    <t>CLAUDIA MARCELA CORTÉS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</si>
</sst>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A212" sqref="A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2729</v>
      </c>
      <c r="D15" s="35"/>
      <c r="E15" s="35"/>
      <c r="F15" s="5"/>
      <c r="G15" s="32" t="s">
        <v>1168</v>
      </c>
      <c r="H15" s="103" t="s">
        <v>220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860071169</v>
      </c>
      <c r="C20" s="5"/>
      <c r="D20" s="73"/>
      <c r="E20" s="5"/>
      <c r="F20" s="5"/>
      <c r="G20" s="5"/>
      <c r="H20" s="243"/>
      <c r="I20" s="149" t="s">
        <v>220</v>
      </c>
      <c r="J20" s="150" t="s">
        <v>490</v>
      </c>
      <c r="K20" s="151">
        <v>4005484926</v>
      </c>
      <c r="L20" s="152"/>
      <c r="M20" s="152">
        <v>44561</v>
      </c>
      <c r="N20" s="135">
        <f>+(M20-L20)/30</f>
        <v>1485.3666666666666</v>
      </c>
      <c r="O20" s="138"/>
      <c r="U20" s="134"/>
      <c r="V20" s="105">
        <f ca="1">NOW()</f>
        <v>44193.412193402779</v>
      </c>
      <c r="W20" s="105">
        <f ca="1">NOW()</f>
        <v>44193.412193402779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SOLIDARIDAD POR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37408</v>
      </c>
      <c r="F48" s="145">
        <v>37621</v>
      </c>
      <c r="G48" s="160">
        <f>IF(AND(E48&lt;&gt;"",F48&lt;&gt;""),((F48-E48)/30),"")</f>
        <v>7.1</v>
      </c>
      <c r="H48" s="114" t="s">
        <v>2677</v>
      </c>
      <c r="I48" s="113" t="s">
        <v>1156</v>
      </c>
      <c r="J48" s="113" t="s">
        <v>188</v>
      </c>
      <c r="K48" s="123">
        <v>55647200</v>
      </c>
      <c r="L48" s="115" t="s">
        <v>1148</v>
      </c>
      <c r="M48" s="117"/>
      <c r="N48" s="115" t="s">
        <v>27</v>
      </c>
      <c r="O48" s="115" t="s">
        <v>26</v>
      </c>
      <c r="P48" s="78"/>
    </row>
    <row r="49" spans="1:16" s="6" customFormat="1" ht="24.75" customHeight="1" x14ac:dyDescent="0.25">
      <c r="A49" s="143">
        <v>2</v>
      </c>
      <c r="B49" s="122" t="s">
        <v>2665</v>
      </c>
      <c r="C49" s="112" t="s">
        <v>31</v>
      </c>
      <c r="D49" s="110" t="s">
        <v>2678</v>
      </c>
      <c r="E49" s="145">
        <v>37656</v>
      </c>
      <c r="F49" s="145">
        <v>37741</v>
      </c>
      <c r="G49" s="160">
        <f t="shared" ref="G49:G50" si="2">IF(AND(E49&lt;&gt;"",F49&lt;&gt;""),((F49-E49)/30),"")</f>
        <v>2.8333333333333335</v>
      </c>
      <c r="H49" s="114" t="s">
        <v>2679</v>
      </c>
      <c r="I49" s="113" t="s">
        <v>1156</v>
      </c>
      <c r="J49" s="113" t="s">
        <v>188</v>
      </c>
      <c r="K49" s="116">
        <v>12964473</v>
      </c>
      <c r="L49" s="115" t="s">
        <v>1148</v>
      </c>
      <c r="M49" s="117"/>
      <c r="N49" s="115" t="s">
        <v>27</v>
      </c>
      <c r="O49" s="115" t="s">
        <v>26</v>
      </c>
      <c r="P49" s="78"/>
    </row>
    <row r="50" spans="1:16" s="6" customFormat="1" ht="24.75" customHeight="1" x14ac:dyDescent="0.25">
      <c r="A50" s="143">
        <v>3</v>
      </c>
      <c r="B50" s="122" t="s">
        <v>2665</v>
      </c>
      <c r="C50" s="112" t="s">
        <v>31</v>
      </c>
      <c r="D50" s="110" t="s">
        <v>2680</v>
      </c>
      <c r="E50" s="145">
        <v>37721</v>
      </c>
      <c r="F50" s="145">
        <v>37986</v>
      </c>
      <c r="G50" s="160">
        <f t="shared" si="2"/>
        <v>8.8333333333333339</v>
      </c>
      <c r="H50" s="119" t="s">
        <v>2681</v>
      </c>
      <c r="I50" s="113" t="s">
        <v>1156</v>
      </c>
      <c r="J50" s="113" t="s">
        <v>188</v>
      </c>
      <c r="K50" s="116">
        <v>68621742</v>
      </c>
      <c r="L50" s="115" t="s">
        <v>1148</v>
      </c>
      <c r="M50" s="117"/>
      <c r="N50" s="115" t="s">
        <v>27</v>
      </c>
      <c r="O50" s="115" t="s">
        <v>26</v>
      </c>
      <c r="P50" s="78"/>
    </row>
    <row r="51" spans="1:16" s="6" customFormat="1" ht="24.75" customHeight="1" outlineLevel="1" x14ac:dyDescent="0.25">
      <c r="A51" s="143">
        <v>4</v>
      </c>
      <c r="B51" s="122" t="s">
        <v>2665</v>
      </c>
      <c r="C51" s="112" t="s">
        <v>31</v>
      </c>
      <c r="D51" s="110" t="s">
        <v>2682</v>
      </c>
      <c r="E51" s="145">
        <v>38019</v>
      </c>
      <c r="F51" s="145">
        <v>38352</v>
      </c>
      <c r="G51" s="160">
        <f t="shared" ref="G51:G107" si="3">IF(AND(E51&lt;&gt;"",F51&lt;&gt;""),((F51-E51)/30),"")</f>
        <v>11.1</v>
      </c>
      <c r="H51" s="114" t="s">
        <v>2683</v>
      </c>
      <c r="I51" s="113" t="s">
        <v>1156</v>
      </c>
      <c r="J51" s="113" t="s">
        <v>188</v>
      </c>
      <c r="K51" s="123">
        <v>88114892</v>
      </c>
      <c r="L51" s="115" t="s">
        <v>1148</v>
      </c>
      <c r="M51" s="117"/>
      <c r="N51" s="115" t="s">
        <v>27</v>
      </c>
      <c r="O51" s="115" t="s">
        <v>26</v>
      </c>
      <c r="P51" s="78"/>
    </row>
    <row r="52" spans="1:16" s="7" customFormat="1" ht="24.75" customHeight="1" outlineLevel="1" x14ac:dyDescent="0.25">
      <c r="A52" s="144">
        <v>5</v>
      </c>
      <c r="B52" s="122" t="s">
        <v>2665</v>
      </c>
      <c r="C52" s="112" t="s">
        <v>31</v>
      </c>
      <c r="D52" s="110" t="s">
        <v>2684</v>
      </c>
      <c r="E52" s="145">
        <v>38386</v>
      </c>
      <c r="F52" s="145">
        <v>38717</v>
      </c>
      <c r="G52" s="160">
        <f t="shared" si="3"/>
        <v>11.033333333333333</v>
      </c>
      <c r="H52" s="119" t="s">
        <v>2685</v>
      </c>
      <c r="I52" s="113" t="s">
        <v>1156</v>
      </c>
      <c r="J52" s="113" t="s">
        <v>188</v>
      </c>
      <c r="K52" s="116">
        <v>94173617</v>
      </c>
      <c r="L52" s="115" t="s">
        <v>1148</v>
      </c>
      <c r="M52" s="117"/>
      <c r="N52" s="115" t="s">
        <v>27</v>
      </c>
      <c r="O52" s="115" t="s">
        <v>26</v>
      </c>
      <c r="P52" s="79"/>
    </row>
    <row r="53" spans="1:16" s="7" customFormat="1" ht="24.75" customHeight="1" outlineLevel="1" x14ac:dyDescent="0.25">
      <c r="A53" s="144">
        <v>6</v>
      </c>
      <c r="B53" s="122" t="s">
        <v>2665</v>
      </c>
      <c r="C53" s="112" t="s">
        <v>31</v>
      </c>
      <c r="D53" s="110" t="s">
        <v>2686</v>
      </c>
      <c r="E53" s="145">
        <v>38749</v>
      </c>
      <c r="F53" s="145">
        <v>39082</v>
      </c>
      <c r="G53" s="160">
        <f t="shared" si="3"/>
        <v>11.1</v>
      </c>
      <c r="H53" s="119" t="s">
        <v>2687</v>
      </c>
      <c r="I53" s="113" t="s">
        <v>1156</v>
      </c>
      <c r="J53" s="113" t="s">
        <v>188</v>
      </c>
      <c r="K53" s="116">
        <v>128123445</v>
      </c>
      <c r="L53" s="115" t="s">
        <v>1148</v>
      </c>
      <c r="M53" s="117"/>
      <c r="N53" s="115" t="s">
        <v>27</v>
      </c>
      <c r="O53" s="115" t="s">
        <v>26</v>
      </c>
      <c r="P53" s="79"/>
    </row>
    <row r="54" spans="1:16" s="7" customFormat="1" ht="24.75" customHeight="1" outlineLevel="1" x14ac:dyDescent="0.25">
      <c r="A54" s="144">
        <v>7</v>
      </c>
      <c r="B54" s="122" t="s">
        <v>2665</v>
      </c>
      <c r="C54" s="112" t="s">
        <v>31</v>
      </c>
      <c r="D54" s="110" t="s">
        <v>2688</v>
      </c>
      <c r="E54" s="145">
        <v>39107</v>
      </c>
      <c r="F54" s="145">
        <v>39447</v>
      </c>
      <c r="G54" s="160">
        <f t="shared" si="3"/>
        <v>11.333333333333334</v>
      </c>
      <c r="H54" s="114" t="s">
        <v>2689</v>
      </c>
      <c r="I54" s="113" t="s">
        <v>1156</v>
      </c>
      <c r="J54" s="113" t="s">
        <v>188</v>
      </c>
      <c r="K54" s="118">
        <v>184544095</v>
      </c>
      <c r="L54" s="115" t="s">
        <v>1148</v>
      </c>
      <c r="M54" s="117"/>
      <c r="N54" s="115" t="s">
        <v>27</v>
      </c>
      <c r="O54" s="115" t="s">
        <v>26</v>
      </c>
      <c r="P54" s="79"/>
    </row>
    <row r="55" spans="1:16" s="7" customFormat="1" ht="24.75" customHeight="1" outlineLevel="1" x14ac:dyDescent="0.25">
      <c r="A55" s="144">
        <v>8</v>
      </c>
      <c r="B55" s="122" t="s">
        <v>2665</v>
      </c>
      <c r="C55" s="112" t="s">
        <v>31</v>
      </c>
      <c r="D55" s="110" t="s">
        <v>2690</v>
      </c>
      <c r="E55" s="145">
        <v>39468</v>
      </c>
      <c r="F55" s="145">
        <v>39794</v>
      </c>
      <c r="G55" s="160">
        <f t="shared" si="3"/>
        <v>10.866666666666667</v>
      </c>
      <c r="H55" s="114" t="s">
        <v>2691</v>
      </c>
      <c r="I55" s="113" t="s">
        <v>1156</v>
      </c>
      <c r="J55" s="113" t="s">
        <v>188</v>
      </c>
      <c r="K55" s="118">
        <v>188907472</v>
      </c>
      <c r="L55" s="115" t="s">
        <v>1148</v>
      </c>
      <c r="M55" s="117"/>
      <c r="N55" s="115" t="s">
        <v>27</v>
      </c>
      <c r="O55" s="115" t="s">
        <v>26</v>
      </c>
      <c r="P55" s="79"/>
    </row>
    <row r="56" spans="1:16" s="7" customFormat="1" ht="24.75" customHeight="1" outlineLevel="1" x14ac:dyDescent="0.25">
      <c r="A56" s="144">
        <v>9</v>
      </c>
      <c r="B56" s="122" t="s">
        <v>2665</v>
      </c>
      <c r="C56" s="112" t="s">
        <v>31</v>
      </c>
      <c r="D56" s="110" t="s">
        <v>2692</v>
      </c>
      <c r="E56" s="145">
        <v>39839</v>
      </c>
      <c r="F56" s="145">
        <v>40165</v>
      </c>
      <c r="G56" s="160">
        <f t="shared" si="3"/>
        <v>10.866666666666667</v>
      </c>
      <c r="H56" s="114" t="s">
        <v>2693</v>
      </c>
      <c r="I56" s="113" t="s">
        <v>1156</v>
      </c>
      <c r="J56" s="113" t="s">
        <v>188</v>
      </c>
      <c r="K56" s="118">
        <v>188864744</v>
      </c>
      <c r="L56" s="115" t="s">
        <v>1148</v>
      </c>
      <c r="M56" s="117"/>
      <c r="N56" s="115" t="s">
        <v>27</v>
      </c>
      <c r="O56" s="115" t="s">
        <v>26</v>
      </c>
      <c r="P56" s="79"/>
    </row>
    <row r="57" spans="1:16" s="7" customFormat="1" ht="24.75" customHeight="1" outlineLevel="1" x14ac:dyDescent="0.25">
      <c r="A57" s="144">
        <v>10</v>
      </c>
      <c r="B57" s="122" t="s">
        <v>2665</v>
      </c>
      <c r="C57" s="65" t="s">
        <v>31</v>
      </c>
      <c r="D57" s="63" t="s">
        <v>2694</v>
      </c>
      <c r="E57" s="145">
        <v>40185</v>
      </c>
      <c r="F57" s="145">
        <v>40522</v>
      </c>
      <c r="G57" s="160">
        <f t="shared" si="3"/>
        <v>11.233333333333333</v>
      </c>
      <c r="H57" s="64" t="s">
        <v>2693</v>
      </c>
      <c r="I57" s="63" t="s">
        <v>1156</v>
      </c>
      <c r="J57" s="63" t="s">
        <v>188</v>
      </c>
      <c r="K57" s="66">
        <v>202553757</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40560</v>
      </c>
      <c r="F58" s="145">
        <v>40908</v>
      </c>
      <c r="G58" s="160">
        <f t="shared" si="3"/>
        <v>11.6</v>
      </c>
      <c r="H58" s="64" t="s">
        <v>2691</v>
      </c>
      <c r="I58" s="63" t="s">
        <v>1156</v>
      </c>
      <c r="J58" s="63" t="s">
        <v>188</v>
      </c>
      <c r="K58" s="66">
        <v>214626647</v>
      </c>
      <c r="L58" s="65" t="s">
        <v>1148</v>
      </c>
      <c r="M58" s="67"/>
      <c r="N58" s="65" t="s">
        <v>27</v>
      </c>
      <c r="O58" s="65" t="s">
        <v>26</v>
      </c>
      <c r="P58" s="79"/>
    </row>
    <row r="59" spans="1:16" s="7" customFormat="1" ht="24.75" customHeight="1" outlineLevel="1" x14ac:dyDescent="0.25">
      <c r="A59" s="144">
        <v>12</v>
      </c>
      <c r="B59" s="122" t="s">
        <v>2665</v>
      </c>
      <c r="C59" s="65" t="s">
        <v>31</v>
      </c>
      <c r="D59" s="63" t="s">
        <v>2696</v>
      </c>
      <c r="E59" s="145">
        <v>40921</v>
      </c>
      <c r="F59" s="145">
        <v>41090</v>
      </c>
      <c r="G59" s="160">
        <f t="shared" si="3"/>
        <v>5.6333333333333337</v>
      </c>
      <c r="H59" s="64" t="s">
        <v>2691</v>
      </c>
      <c r="I59" s="63" t="s">
        <v>1156</v>
      </c>
      <c r="J59" s="63" t="s">
        <v>188</v>
      </c>
      <c r="K59" s="66">
        <v>107877816</v>
      </c>
      <c r="L59" s="65" t="s">
        <v>1148</v>
      </c>
      <c r="M59" s="67"/>
      <c r="N59" s="65" t="s">
        <v>27</v>
      </c>
      <c r="O59" s="65" t="s">
        <v>26</v>
      </c>
      <c r="P59" s="79"/>
    </row>
    <row r="60" spans="1:16" s="7" customFormat="1" ht="24.75" customHeight="1" outlineLevel="1" x14ac:dyDescent="0.25">
      <c r="A60" s="144">
        <v>13</v>
      </c>
      <c r="B60" s="122" t="s">
        <v>2665</v>
      </c>
      <c r="C60" s="65" t="s">
        <v>31</v>
      </c>
      <c r="D60" s="63" t="s">
        <v>2697</v>
      </c>
      <c r="E60" s="145">
        <v>41091</v>
      </c>
      <c r="F60" s="145">
        <v>41273</v>
      </c>
      <c r="G60" s="160">
        <f t="shared" si="3"/>
        <v>6.0666666666666664</v>
      </c>
      <c r="H60" s="122" t="s">
        <v>2698</v>
      </c>
      <c r="I60" s="63" t="s">
        <v>1156</v>
      </c>
      <c r="J60" s="63" t="s">
        <v>188</v>
      </c>
      <c r="K60" s="66">
        <v>223200000</v>
      </c>
      <c r="L60" s="65" t="s">
        <v>1148</v>
      </c>
      <c r="M60" s="67"/>
      <c r="N60" s="65" t="s">
        <v>27</v>
      </c>
      <c r="O60" s="65" t="s">
        <v>26</v>
      </c>
      <c r="P60" s="79"/>
    </row>
    <row r="61" spans="1:16" s="7" customFormat="1" ht="24.75" customHeight="1" outlineLevel="1" x14ac:dyDescent="0.25">
      <c r="A61" s="144">
        <v>14</v>
      </c>
      <c r="B61" s="122" t="s">
        <v>2665</v>
      </c>
      <c r="C61" s="65" t="s">
        <v>31</v>
      </c>
      <c r="D61" s="63" t="s">
        <v>2699</v>
      </c>
      <c r="E61" s="145">
        <v>41246</v>
      </c>
      <c r="F61" s="145">
        <v>42003</v>
      </c>
      <c r="G61" s="160">
        <f t="shared" si="3"/>
        <v>25.233333333333334</v>
      </c>
      <c r="H61" s="64" t="s">
        <v>2700</v>
      </c>
      <c r="I61" s="63" t="s">
        <v>1156</v>
      </c>
      <c r="J61" s="63" t="s">
        <v>188</v>
      </c>
      <c r="K61" s="66">
        <v>618975326</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42038</v>
      </c>
      <c r="F62" s="145">
        <v>42368</v>
      </c>
      <c r="G62" s="160">
        <f t="shared" si="3"/>
        <v>11</v>
      </c>
      <c r="H62" s="64" t="s">
        <v>2702</v>
      </c>
      <c r="I62" s="63" t="s">
        <v>1156</v>
      </c>
      <c r="J62" s="63" t="s">
        <v>188</v>
      </c>
      <c r="K62" s="66">
        <v>441791885</v>
      </c>
      <c r="L62" s="65" t="s">
        <v>1148</v>
      </c>
      <c r="M62" s="67"/>
      <c r="N62" s="65" t="s">
        <v>27</v>
      </c>
      <c r="O62" s="65" t="s">
        <v>26</v>
      </c>
      <c r="P62" s="79"/>
    </row>
    <row r="63" spans="1:16" s="7" customFormat="1" ht="24.75" customHeight="1" outlineLevel="1" x14ac:dyDescent="0.25">
      <c r="A63" s="144">
        <v>16</v>
      </c>
      <c r="B63" s="122" t="s">
        <v>2665</v>
      </c>
      <c r="C63" s="65" t="s">
        <v>31</v>
      </c>
      <c r="D63" s="63" t="s">
        <v>2703</v>
      </c>
      <c r="E63" s="145">
        <v>42401</v>
      </c>
      <c r="F63" s="145">
        <v>42719</v>
      </c>
      <c r="G63" s="160">
        <f t="shared" si="3"/>
        <v>10.6</v>
      </c>
      <c r="H63" s="64" t="s">
        <v>2704</v>
      </c>
      <c r="I63" s="63" t="s">
        <v>1156</v>
      </c>
      <c r="J63" s="63" t="s">
        <v>188</v>
      </c>
      <c r="K63" s="66">
        <v>540579750</v>
      </c>
      <c r="L63" s="65" t="s">
        <v>1148</v>
      </c>
      <c r="M63" s="67"/>
      <c r="N63" s="65" t="s">
        <v>27</v>
      </c>
      <c r="O63" s="65" t="s">
        <v>26</v>
      </c>
      <c r="P63" s="79"/>
    </row>
    <row r="64" spans="1:16" s="7" customFormat="1" ht="24.75" customHeight="1" outlineLevel="1" x14ac:dyDescent="0.25">
      <c r="A64" s="144">
        <v>17</v>
      </c>
      <c r="B64" s="122" t="s">
        <v>2665</v>
      </c>
      <c r="C64" s="65" t="s">
        <v>31</v>
      </c>
      <c r="D64" s="63" t="s">
        <v>2705</v>
      </c>
      <c r="E64" s="145">
        <v>42720</v>
      </c>
      <c r="F64" s="145">
        <v>43084</v>
      </c>
      <c r="G64" s="160">
        <f t="shared" si="3"/>
        <v>12.133333333333333</v>
      </c>
      <c r="H64" s="64" t="s">
        <v>2706</v>
      </c>
      <c r="I64" s="63" t="s">
        <v>220</v>
      </c>
      <c r="J64" s="63" t="s">
        <v>490</v>
      </c>
      <c r="K64" s="66">
        <v>1472066179</v>
      </c>
      <c r="L64" s="65" t="s">
        <v>1148</v>
      </c>
      <c r="M64" s="67"/>
      <c r="N64" s="65" t="s">
        <v>27</v>
      </c>
      <c r="O64" s="65" t="s">
        <v>26</v>
      </c>
      <c r="P64" s="79"/>
    </row>
    <row r="65" spans="1:16" s="7" customFormat="1" ht="24.75" customHeight="1" outlineLevel="1" x14ac:dyDescent="0.25">
      <c r="A65" s="144">
        <v>18</v>
      </c>
      <c r="B65" s="122" t="s">
        <v>2665</v>
      </c>
      <c r="C65" s="65" t="s">
        <v>31</v>
      </c>
      <c r="D65" s="63" t="s">
        <v>2707</v>
      </c>
      <c r="E65" s="145">
        <v>42720</v>
      </c>
      <c r="F65" s="145">
        <v>43084</v>
      </c>
      <c r="G65" s="160">
        <f t="shared" si="3"/>
        <v>12.133333333333333</v>
      </c>
      <c r="H65" s="64" t="s">
        <v>2708</v>
      </c>
      <c r="I65" s="63" t="s">
        <v>220</v>
      </c>
      <c r="J65" s="63" t="s">
        <v>497</v>
      </c>
      <c r="K65" s="66">
        <v>1194783916</v>
      </c>
      <c r="L65" s="65" t="s">
        <v>1148</v>
      </c>
      <c r="M65" s="67"/>
      <c r="N65" s="65" t="s">
        <v>27</v>
      </c>
      <c r="O65" s="65" t="s">
        <v>26</v>
      </c>
      <c r="P65" s="79"/>
    </row>
    <row r="66" spans="1:16" s="7" customFormat="1" ht="24.75" customHeight="1" outlineLevel="1" x14ac:dyDescent="0.25">
      <c r="A66" s="144">
        <v>19</v>
      </c>
      <c r="B66" s="122" t="s">
        <v>2665</v>
      </c>
      <c r="C66" s="65" t="s">
        <v>31</v>
      </c>
      <c r="D66" s="63" t="s">
        <v>2709</v>
      </c>
      <c r="E66" s="145">
        <v>42720</v>
      </c>
      <c r="F66" s="145">
        <v>43404</v>
      </c>
      <c r="G66" s="160">
        <f t="shared" si="3"/>
        <v>22.8</v>
      </c>
      <c r="H66" s="64" t="s">
        <v>2710</v>
      </c>
      <c r="I66" s="63" t="s">
        <v>220</v>
      </c>
      <c r="J66" s="63" t="s">
        <v>497</v>
      </c>
      <c r="K66" s="66">
        <v>997395759</v>
      </c>
      <c r="L66" s="65" t="s">
        <v>1148</v>
      </c>
      <c r="M66" s="67"/>
      <c r="N66" s="65" t="s">
        <v>27</v>
      </c>
      <c r="O66" s="65" t="s">
        <v>26</v>
      </c>
      <c r="P66" s="79"/>
    </row>
    <row r="67" spans="1:16" s="7" customFormat="1" ht="24.75" customHeight="1" outlineLevel="1" x14ac:dyDescent="0.25">
      <c r="A67" s="144">
        <v>20</v>
      </c>
      <c r="B67" s="122" t="s">
        <v>2665</v>
      </c>
      <c r="C67" s="65" t="s">
        <v>31</v>
      </c>
      <c r="D67" s="63" t="s">
        <v>2711</v>
      </c>
      <c r="E67" s="145">
        <v>42720</v>
      </c>
      <c r="F67" s="145">
        <v>43084</v>
      </c>
      <c r="G67" s="160">
        <f t="shared" si="3"/>
        <v>12.133333333333333</v>
      </c>
      <c r="H67" s="64" t="s">
        <v>2712</v>
      </c>
      <c r="I67" s="63" t="s">
        <v>1156</v>
      </c>
      <c r="J67" s="63" t="s">
        <v>188</v>
      </c>
      <c r="K67" s="66">
        <v>636699000</v>
      </c>
      <c r="L67" s="65" t="s">
        <v>1148</v>
      </c>
      <c r="M67" s="67"/>
      <c r="N67" s="65" t="s">
        <v>27</v>
      </c>
      <c r="O67" s="65" t="s">
        <v>26</v>
      </c>
      <c r="P67" s="79"/>
    </row>
    <row r="68" spans="1:16" s="7" customFormat="1" ht="24.75" customHeight="1" outlineLevel="1" x14ac:dyDescent="0.25">
      <c r="A68" s="144">
        <v>21</v>
      </c>
      <c r="B68" s="122" t="s">
        <v>2665</v>
      </c>
      <c r="C68" s="65" t="s">
        <v>31</v>
      </c>
      <c r="D68" s="63" t="s">
        <v>2713</v>
      </c>
      <c r="E68" s="145">
        <v>43080</v>
      </c>
      <c r="F68" s="145">
        <v>43404</v>
      </c>
      <c r="G68" s="160">
        <f t="shared" si="3"/>
        <v>10.8</v>
      </c>
      <c r="H68" s="64" t="s">
        <v>2710</v>
      </c>
      <c r="I68" s="63" t="s">
        <v>220</v>
      </c>
      <c r="J68" s="63" t="s">
        <v>490</v>
      </c>
      <c r="K68" s="66">
        <v>1249005759</v>
      </c>
      <c r="L68" s="65" t="s">
        <v>1148</v>
      </c>
      <c r="M68" s="67"/>
      <c r="N68" s="65" t="s">
        <v>27</v>
      </c>
      <c r="O68" s="65" t="s">
        <v>26</v>
      </c>
      <c r="P68" s="79"/>
    </row>
    <row r="69" spans="1:16" s="7" customFormat="1" ht="24.75" customHeight="1" outlineLevel="1" x14ac:dyDescent="0.25">
      <c r="A69" s="144">
        <v>22</v>
      </c>
      <c r="B69" s="122" t="s">
        <v>2665</v>
      </c>
      <c r="C69" s="65" t="s">
        <v>31</v>
      </c>
      <c r="D69" s="63" t="s">
        <v>2714</v>
      </c>
      <c r="E69" s="145">
        <v>43085</v>
      </c>
      <c r="F69" s="145">
        <v>43404</v>
      </c>
      <c r="G69" s="160">
        <f t="shared" si="3"/>
        <v>10.633333333333333</v>
      </c>
      <c r="H69" s="64" t="s">
        <v>2710</v>
      </c>
      <c r="I69" s="63" t="s">
        <v>516</v>
      </c>
      <c r="J69" s="63" t="s">
        <v>598</v>
      </c>
      <c r="K69" s="66">
        <v>1478425565</v>
      </c>
      <c r="L69" s="65" t="s">
        <v>1148</v>
      </c>
      <c r="M69" s="67"/>
      <c r="N69" s="65" t="s">
        <v>27</v>
      </c>
      <c r="O69" s="65" t="s">
        <v>26</v>
      </c>
      <c r="P69" s="79"/>
    </row>
    <row r="70" spans="1:16" s="7" customFormat="1" ht="24.75" customHeight="1" outlineLevel="1" x14ac:dyDescent="0.25">
      <c r="A70" s="144">
        <v>23</v>
      </c>
      <c r="B70" s="122" t="s">
        <v>2665</v>
      </c>
      <c r="C70" s="65" t="s">
        <v>31</v>
      </c>
      <c r="D70" s="121" t="s">
        <v>2714</v>
      </c>
      <c r="E70" s="145">
        <v>43085</v>
      </c>
      <c r="F70" s="145">
        <v>43404</v>
      </c>
      <c r="G70" s="160">
        <f t="shared" si="3"/>
        <v>10.633333333333333</v>
      </c>
      <c r="H70" s="122" t="s">
        <v>2710</v>
      </c>
      <c r="I70" s="63" t="s">
        <v>516</v>
      </c>
      <c r="J70" s="63" t="s">
        <v>595</v>
      </c>
      <c r="K70" s="66">
        <v>1478425565</v>
      </c>
      <c r="L70" s="65" t="s">
        <v>1148</v>
      </c>
      <c r="M70" s="67"/>
      <c r="N70" s="65" t="s">
        <v>27</v>
      </c>
      <c r="O70" s="65" t="s">
        <v>26</v>
      </c>
      <c r="P70" s="79"/>
    </row>
    <row r="71" spans="1:16" s="7" customFormat="1" ht="24.75" customHeight="1" outlineLevel="1" x14ac:dyDescent="0.25">
      <c r="A71" s="144">
        <v>24</v>
      </c>
      <c r="B71" s="122" t="s">
        <v>2665</v>
      </c>
      <c r="C71" s="65" t="s">
        <v>31</v>
      </c>
      <c r="D71" s="63" t="s">
        <v>2715</v>
      </c>
      <c r="E71" s="145">
        <v>43402</v>
      </c>
      <c r="F71" s="145">
        <v>43403</v>
      </c>
      <c r="G71" s="160">
        <f t="shared" si="3"/>
        <v>3.3333333333333333E-2</v>
      </c>
      <c r="H71" s="64" t="s">
        <v>2710</v>
      </c>
      <c r="I71" s="63" t="s">
        <v>220</v>
      </c>
      <c r="J71" s="63" t="s">
        <v>490</v>
      </c>
      <c r="K71" s="123">
        <v>133564251</v>
      </c>
      <c r="L71" s="65" t="s">
        <v>1148</v>
      </c>
      <c r="M71" s="67"/>
      <c r="N71" s="65" t="s">
        <v>27</v>
      </c>
      <c r="O71" s="65" t="s">
        <v>26</v>
      </c>
      <c r="P71" s="79"/>
    </row>
    <row r="72" spans="1:16" s="7" customFormat="1" ht="24.75" customHeight="1" outlineLevel="1" x14ac:dyDescent="0.25">
      <c r="A72" s="144">
        <v>25</v>
      </c>
      <c r="B72" s="122" t="s">
        <v>2665</v>
      </c>
      <c r="C72" s="65" t="s">
        <v>31</v>
      </c>
      <c r="D72" s="63" t="s">
        <v>2716</v>
      </c>
      <c r="E72" s="145">
        <v>43405</v>
      </c>
      <c r="F72" s="145">
        <v>43441</v>
      </c>
      <c r="G72" s="160">
        <f t="shared" si="3"/>
        <v>1.2</v>
      </c>
      <c r="H72" s="64" t="s">
        <v>2710</v>
      </c>
      <c r="I72" s="63" t="s">
        <v>516</v>
      </c>
      <c r="J72" s="63" t="s">
        <v>598</v>
      </c>
      <c r="K72" s="66">
        <v>184818072</v>
      </c>
      <c r="L72" s="65" t="s">
        <v>1148</v>
      </c>
      <c r="M72" s="67"/>
      <c r="N72" s="65" t="s">
        <v>27</v>
      </c>
      <c r="O72" s="65" t="s">
        <v>26</v>
      </c>
      <c r="P72" s="79"/>
    </row>
    <row r="73" spans="1:16" s="7" customFormat="1" ht="24.75" customHeight="1" outlineLevel="1" x14ac:dyDescent="0.25">
      <c r="A73" s="144">
        <v>26</v>
      </c>
      <c r="B73" s="122" t="s">
        <v>2665</v>
      </c>
      <c r="C73" s="65" t="s">
        <v>31</v>
      </c>
      <c r="D73" s="121" t="s">
        <v>2716</v>
      </c>
      <c r="E73" s="145">
        <v>43405</v>
      </c>
      <c r="F73" s="145">
        <v>43441</v>
      </c>
      <c r="G73" s="160">
        <f t="shared" si="3"/>
        <v>1.2</v>
      </c>
      <c r="H73" s="122" t="s">
        <v>2710</v>
      </c>
      <c r="I73" s="63" t="s">
        <v>516</v>
      </c>
      <c r="J73" s="63" t="s">
        <v>595</v>
      </c>
      <c r="K73" s="66">
        <v>184818072</v>
      </c>
      <c r="L73" s="65" t="s">
        <v>1148</v>
      </c>
      <c r="M73" s="67"/>
      <c r="N73" s="65" t="s">
        <v>27</v>
      </c>
      <c r="O73" s="65" t="s">
        <v>26</v>
      </c>
      <c r="P73" s="79"/>
    </row>
    <row r="74" spans="1:16" s="7" customFormat="1" ht="24.75" customHeight="1" outlineLevel="1" x14ac:dyDescent="0.25">
      <c r="A74" s="144">
        <v>27</v>
      </c>
      <c r="B74" s="122" t="s">
        <v>2665</v>
      </c>
      <c r="C74" s="65" t="s">
        <v>31</v>
      </c>
      <c r="D74" s="63" t="s">
        <v>2717</v>
      </c>
      <c r="E74" s="145">
        <v>43479</v>
      </c>
      <c r="F74" s="145">
        <v>43738</v>
      </c>
      <c r="G74" s="160">
        <f t="shared" si="3"/>
        <v>8.6333333333333329</v>
      </c>
      <c r="H74" s="64" t="s">
        <v>2718</v>
      </c>
      <c r="I74" s="63" t="s">
        <v>220</v>
      </c>
      <c r="J74" s="63" t="s">
        <v>490</v>
      </c>
      <c r="K74" s="66">
        <v>1120784964</v>
      </c>
      <c r="L74" s="65" t="s">
        <v>1148</v>
      </c>
      <c r="M74" s="67"/>
      <c r="N74" s="65" t="s">
        <v>27</v>
      </c>
      <c r="O74" s="65" t="s">
        <v>26</v>
      </c>
      <c r="P74" s="79"/>
    </row>
    <row r="75" spans="1:16" s="7" customFormat="1" ht="24.75" customHeight="1" outlineLevel="1" x14ac:dyDescent="0.25">
      <c r="A75" s="144">
        <v>28</v>
      </c>
      <c r="B75" s="122" t="s">
        <v>2665</v>
      </c>
      <c r="C75" s="65" t="s">
        <v>31</v>
      </c>
      <c r="D75" s="63" t="s">
        <v>2719</v>
      </c>
      <c r="E75" s="145">
        <v>43480</v>
      </c>
      <c r="F75" s="145">
        <v>43819</v>
      </c>
      <c r="G75" s="160">
        <f t="shared" si="3"/>
        <v>11.3</v>
      </c>
      <c r="H75" s="64" t="s">
        <v>2718</v>
      </c>
      <c r="I75" s="63" t="s">
        <v>516</v>
      </c>
      <c r="J75" s="63" t="s">
        <v>598</v>
      </c>
      <c r="K75" s="66">
        <v>1842576186</v>
      </c>
      <c r="L75" s="65" t="s">
        <v>1148</v>
      </c>
      <c r="M75" s="67"/>
      <c r="N75" s="65" t="s">
        <v>27</v>
      </c>
      <c r="O75" s="65" t="s">
        <v>26</v>
      </c>
      <c r="P75" s="79"/>
    </row>
    <row r="76" spans="1:16" s="7" customFormat="1" ht="24.75" customHeight="1" outlineLevel="1" x14ac:dyDescent="0.25">
      <c r="A76" s="144">
        <v>29</v>
      </c>
      <c r="B76" s="122" t="s">
        <v>2665</v>
      </c>
      <c r="C76" s="65" t="s">
        <v>31</v>
      </c>
      <c r="D76" s="121" t="s">
        <v>2719</v>
      </c>
      <c r="E76" s="145">
        <v>43480</v>
      </c>
      <c r="F76" s="145">
        <v>43819</v>
      </c>
      <c r="G76" s="160">
        <f t="shared" si="3"/>
        <v>11.3</v>
      </c>
      <c r="H76" s="122" t="s">
        <v>2718</v>
      </c>
      <c r="I76" s="63" t="s">
        <v>516</v>
      </c>
      <c r="J76" s="63" t="s">
        <v>595</v>
      </c>
      <c r="K76" s="66">
        <v>1842576186</v>
      </c>
      <c r="L76" s="65" t="s">
        <v>1148</v>
      </c>
      <c r="M76" s="67"/>
      <c r="N76" s="65" t="s">
        <v>27</v>
      </c>
      <c r="O76" s="65" t="s">
        <v>26</v>
      </c>
      <c r="P76" s="79"/>
    </row>
    <row r="77" spans="1:16" s="7" customFormat="1" ht="24.75" customHeight="1" outlineLevel="1" x14ac:dyDescent="0.25">
      <c r="A77" s="144">
        <v>30</v>
      </c>
      <c r="B77" s="64"/>
      <c r="C77" s="65" t="s">
        <v>31</v>
      </c>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2720</v>
      </c>
      <c r="E114" s="145">
        <v>43885</v>
      </c>
      <c r="F114" s="145">
        <v>44196</v>
      </c>
      <c r="G114" s="160">
        <f>IF(AND(E114&lt;&gt;"",F114&lt;&gt;""),((F114-E114)/30),"")</f>
        <v>10.366666666666667</v>
      </c>
      <c r="H114" s="122" t="s">
        <v>2721</v>
      </c>
      <c r="I114" s="121" t="s">
        <v>220</v>
      </c>
      <c r="J114" s="121" t="s">
        <v>490</v>
      </c>
      <c r="K114" s="123">
        <v>2265663529</v>
      </c>
      <c r="L114" s="100">
        <f>+IF(AND(K114&gt;0,O114="Ejecución"),(K114/877802)*Tabla28[[#This Row],[% participación]],IF(AND(K114&gt;0,O114&lt;&gt;"Ejecución"),"-",""))</f>
        <v>2581.0644416394584</v>
      </c>
      <c r="M114" s="124" t="s">
        <v>1148</v>
      </c>
      <c r="N114" s="173">
        <f>+IF(M118="No",1,IF(M118="Si","Ingrese %",""))</f>
        <v>1</v>
      </c>
      <c r="O114" s="162" t="s">
        <v>1150</v>
      </c>
      <c r="P114" s="78"/>
    </row>
    <row r="115" spans="1:16" s="6" customFormat="1" ht="24.75" customHeight="1" x14ac:dyDescent="0.25">
      <c r="A115" s="143">
        <v>2</v>
      </c>
      <c r="B115" s="161" t="s">
        <v>2665</v>
      </c>
      <c r="C115" s="163" t="s">
        <v>31</v>
      </c>
      <c r="D115" s="63" t="s">
        <v>2722</v>
      </c>
      <c r="E115" s="145">
        <v>43885</v>
      </c>
      <c r="F115" s="145">
        <v>44196</v>
      </c>
      <c r="G115" s="160">
        <f t="shared" ref="G115:G116" si="4">IF(AND(E115&lt;&gt;"",F115&lt;&gt;""),((F115-E115)/30),"")</f>
        <v>10.366666666666667</v>
      </c>
      <c r="H115" s="122" t="s">
        <v>2721</v>
      </c>
      <c r="I115" s="63" t="s">
        <v>220</v>
      </c>
      <c r="J115" s="63" t="s">
        <v>497</v>
      </c>
      <c r="K115" s="68">
        <v>3628654131</v>
      </c>
      <c r="L115" s="100">
        <f>+IF(AND(K115&gt;0,O115="Ejecución"),(K115/877802)*Tabla28[[#This Row],[% participación]],IF(AND(K115&gt;0,O115&lt;&gt;"Ejecución"),"-",""))</f>
        <v>4133.7956976630267</v>
      </c>
      <c r="M115" s="65" t="s">
        <v>1148</v>
      </c>
      <c r="N115" s="173">
        <f>+IF(M118="No",1,IF(M118="Si","Ingrese %",""))</f>
        <v>1</v>
      </c>
      <c r="O115" s="162" t="s">
        <v>1150</v>
      </c>
      <c r="P115" s="78"/>
    </row>
    <row r="116" spans="1:16" s="6" customFormat="1" ht="24.75" customHeight="1" x14ac:dyDescent="0.25">
      <c r="A116" s="143">
        <v>3</v>
      </c>
      <c r="B116" s="161" t="s">
        <v>2665</v>
      </c>
      <c r="C116" s="163" t="s">
        <v>31</v>
      </c>
      <c r="D116" s="63" t="s">
        <v>2723</v>
      </c>
      <c r="E116" s="145">
        <v>43879</v>
      </c>
      <c r="F116" s="145">
        <v>44196</v>
      </c>
      <c r="G116" s="160">
        <f t="shared" si="4"/>
        <v>10.566666666666666</v>
      </c>
      <c r="H116" s="122" t="s">
        <v>2721</v>
      </c>
      <c r="I116" s="63" t="s">
        <v>1156</v>
      </c>
      <c r="J116" s="63" t="s">
        <v>188</v>
      </c>
      <c r="K116" s="68">
        <v>980780205</v>
      </c>
      <c r="L116" s="100">
        <f>+IF(AND(K116&gt;0,O116="Ejecución"),(K116/877802)*Tabla28[[#This Row],[% participación]],IF(AND(K116&gt;0,O116&lt;&gt;"Ejecución"),"-",""))</f>
        <v>1117.3137051407948</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2724</v>
      </c>
      <c r="E117" s="145">
        <v>43885</v>
      </c>
      <c r="F117" s="145">
        <v>44196</v>
      </c>
      <c r="G117" s="160">
        <f t="shared" ref="G117:G159" si="5">IF(AND(E117&lt;&gt;"",F117&lt;&gt;""),((F117-E117)/30),"")</f>
        <v>10.366666666666667</v>
      </c>
      <c r="H117" s="122" t="s">
        <v>2721</v>
      </c>
      <c r="I117" s="63" t="s">
        <v>516</v>
      </c>
      <c r="J117" s="63" t="s">
        <v>598</v>
      </c>
      <c r="K117" s="68">
        <v>2128625444</v>
      </c>
      <c r="L117" s="100">
        <f>+IF(AND(K117&gt;0,O117="Ejecución"),(K117/877802)*Tabla28[[#This Row],[% participación]],IF(AND(K117&gt;0,O117&lt;&gt;"Ejecución"),"-",""))</f>
        <v>2424.9494122820406</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121" t="s">
        <v>2724</v>
      </c>
      <c r="E118" s="145">
        <v>43885</v>
      </c>
      <c r="F118" s="145">
        <v>44196</v>
      </c>
      <c r="G118" s="160">
        <f t="shared" si="5"/>
        <v>10.366666666666667</v>
      </c>
      <c r="H118" s="122" t="s">
        <v>2721</v>
      </c>
      <c r="I118" s="63" t="s">
        <v>516</v>
      </c>
      <c r="J118" s="63" t="s">
        <v>595</v>
      </c>
      <c r="K118" s="68">
        <v>2128625444</v>
      </c>
      <c r="L118" s="100">
        <f>+IF(AND(K118&gt;0,O118="Ejecución"),(K118/877802)*Tabla28[[#This Row],[% participación]],IF(AND(K118&gt;0,O118&lt;&gt;"Ejecución"),"-",""))</f>
        <v>2424.9494122820406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80109698.519999996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31943</v>
      </c>
      <c r="D193" s="5"/>
      <c r="E193" s="126">
        <v>7868</v>
      </c>
      <c r="F193" s="5"/>
      <c r="G193" s="5"/>
      <c r="H193" s="147" t="s">
        <v>2730</v>
      </c>
      <c r="J193" s="5"/>
      <c r="K193" s="127">
        <v>37408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2725</v>
      </c>
      <c r="J211" s="27" t="s">
        <v>2622</v>
      </c>
      <c r="K211" s="148" t="s">
        <v>2727</v>
      </c>
      <c r="L211" s="21"/>
      <c r="M211" s="21"/>
      <c r="N211" s="21"/>
      <c r="O211" s="8"/>
    </row>
    <row r="212" spans="1:15" x14ac:dyDescent="0.25">
      <c r="A212" s="9"/>
      <c r="B212" s="27" t="s">
        <v>2619</v>
      </c>
      <c r="C212" s="147" t="s">
        <v>2730</v>
      </c>
      <c r="D212" s="21"/>
      <c r="G212" s="27" t="s">
        <v>2621</v>
      </c>
      <c r="H212" s="148" t="s">
        <v>2726</v>
      </c>
      <c r="J212" s="27" t="s">
        <v>2623</v>
      </c>
      <c r="K212" s="147"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FSPC-09</cp:lastModifiedBy>
  <cp:lastPrinted>2020-11-20T15:12:35Z</cp:lastPrinted>
  <dcterms:created xsi:type="dcterms:W3CDTF">2020-10-14T21:57:42Z</dcterms:created>
  <dcterms:modified xsi:type="dcterms:W3CDTF">2020-12-28T14:53:39Z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