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mama\ICBF\MANIFESTACIONES EXCEL\2021-76-1000184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<sst xmlns="http://schemas.openxmlformats.org/spreadsheetml/2006/main" count="3368" uniqueCount="2763">
  <si>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</si>
  <si>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</si>
  <si>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</si>
  <si>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</si>
  <si>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</si>
  <si>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</si>
  <si>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</si>
  <si>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</si>
  <si>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</si>
  <si>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</si>
  <si>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</si>
  <si>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</si>
  <si>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</si>
  <si>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</si>
  <si>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</si>
  <si>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</si>
  <si>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</si>
  <si>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</si>
  <si>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</si>
  <si>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</si>
  <si>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</si>
  <si>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</si>
  <si>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</si>
  <si>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</si>
  <si>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</si>
  <si>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</si>
  <si>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</si>
  <si>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</si>
  <si>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</si>
  <si>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</si>
  <si>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</si>
  <si>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</si>
  <si>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</si>
  <si>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</si>
  <si>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</si>
  <si>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</si>
  <si>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</si>
  <si>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</si>
  <si>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</si>
  <si>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</si>
  <si>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</si>
  <si>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</si>
  <si>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</si>
  <si>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</si>
  <si>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</si>
  <si>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</si>
  <si>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</si>
  <si>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</si>
  <si>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</si>
  <si>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</si>
  <si>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</si>
  <si>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</si>
  <si>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</si>
  <si>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</si>
  <si>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</si>
  <si>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</si>
  <si>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</si>
  <si>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</si>
  <si>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</si>
  <si>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</si>
  <si>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</si>
  <si>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</si>
  <si>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</si>
  <si>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</si>
  <si>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</si>
  <si>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</si>
  <si>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</si>
  <si>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</si>
  <si>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</si>
  <si>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</si>
  <si>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</si>
  <si>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</si>
  <si>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</si>
  <si>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</si>
  <si>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</si>
  <si>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</si>
  <si>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</si>
  <si>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</si>
  <si>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</si>
  <si>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</si>
  <si>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</si>
  <si>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</si>
  <si>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</si>
  <si>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</si>
  <si>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</si>
  <si>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</si>
  <si>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</si>
  <si>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</si>
  <si>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</si>
  <si>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</si>
  <si>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</si>
  <si>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</si>
  <si>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</si>
  <si>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</si>
  <si>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</si>
  <si>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</si>
  <si>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</si>
  <si>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</si>
  <si>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</si>
  <si>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</si>
  <si>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</si>
  <si>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</si>
  <si>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</si>
  <si>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</si>
  <si>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</si>
  <si>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</si>
  <si>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</si>
  <si>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</si>
  <si>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</si>
  <si>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</si>
  <si>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</si>
  <si>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</si>
  <si>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</si>
  <si>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</si>
  <si>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</si>
  <si>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</si>
  <si>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</si>
  <si>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</si>
  <si>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</si>
  <si>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</si>
  <si>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</si>
  <si>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</si>
  <si>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</si>
  <si>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</si>
  <si>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</si>
  <si>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</si>
  <si>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</si>
  <si>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</si>
  <si>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</si>
  <si>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</si>
  <si>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</si>
  <si>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</si>
  <si>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</si>
  <si>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</si>
  <si>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</si>
  <si>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</si>
  <si>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</si>
  <si>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</si>
  <si>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</si>
  <si>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</si>
  <si>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</si>
  <si>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</si>
  <si>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</si>
  <si>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</si>
  <si>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</si>
  <si>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</si>
  <si>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</si>
  <si>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</si>
  <si>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</si>
  <si>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</si>
  <si>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</si>
  <si>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</si>
  <si>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</si>
  <si>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</si>
  <si>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</si>
  <si>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</si>
  <si>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</si>
  <si>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</si>
  <si>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</si>
  <si>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</si>
  <si>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</si>
  <si>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</si>
  <si>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</si>
  <si>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</si>
  <si>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</si>
  <si>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</si>
  <si>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</si>
  <si>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</si>
  <si>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</si>
  <si>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</si>
  <si>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</si>
  <si>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</si>
  <si>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</si>
  <si>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</si>
  <si>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</si>
  <si>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</si>
  <si>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</si>
  <si>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</si>
  <si>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</si>
  <si>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</si>
  <si>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</si>
  <si>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</si>
  <si>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</si>
  <si>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</si>
  <si>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</si>
  <si>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</si>
  <si>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</si>
  <si>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</si>
  <si>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</si>
  <si>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</si>
  <si>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</si>
  <si>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</si>
  <si>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</si>
  <si>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</si>
  <si>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</si>
  <si>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</si>
  <si>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</si>
  <si>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</si>
  <si>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</si>
  <si>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</si>
  <si>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</si>
  <si>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</si>
  <si>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</si>
  <si>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</si>
  <si>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</si>
  <si>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</si>
  <si>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</si>
  <si>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</si>
  <si>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</si>
  <si>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</si>
  <si>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</si>
  <si>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</si>
  <si>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</si>
  <si>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</si>
  <si>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</si>
  <si>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</si>
  <si>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</si>
  <si>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</si>
  <si>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</si>
  <si>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</si>
  <si>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</si>
  <si>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</si>
  <si>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</si>
  <si>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</si>
  <si>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</si>
  <si>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</si>
  <si>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</si>
  <si>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</si>
  <si>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</si>
  <si>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</si>
  <si>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</si>
  <si>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</si>
  <si>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</si>
  <si>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</si>
  <si>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</si>
  <si>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</si>
  <si>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</si>
  <si>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</si>
  <si>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</si>
  <si>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</si>
  <si>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</si>
  <si>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</si>
  <si>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</si>
  <si>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</si>
  <si>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</si>
  <si>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</si>
  <si>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</si>
  <si>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</si>
  <si>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</si>
  <si>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</si>
  <si>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</si>
  <si>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</si>
  <si>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</si>
  <si>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</si>
  <si>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</si>
  <si>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</si>
  <si>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</si>
  <si>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</si>
  <si>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</si>
  <si>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</si>
  <si>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</si>
  <si>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</si>
  <si>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</si>
  <si>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</si>
  <si>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</si>
  <si>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</si>
  <si>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</si>
  <si>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</si>
  <si>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</si>
  <si>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</si>
  <si>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</si>
  <si>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</si>
  <si>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</si>
  <si>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</si>
  <si>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</si>
  <si>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</si>
  <si>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</si>
  <si>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</si>
  <si>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</si>
  <si>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</si>
  <si>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</si>
  <si>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</si>
  <si>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</si>
  <si>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</si>
  <si>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</si>
  <si>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</si>
  <si>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</si>
  <si>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</si>
  <si>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</si>
  <si>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</si>
  <si>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</si>
  <si>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</si>
  <si>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</si>
  <si>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</si>
  <si>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</si>
  <si>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</si>
  <si>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</si>
  <si>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</si>
  <si>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</si>
  <si>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</si>
  <si>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</si>
  <si>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</si>
  <si>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</si>
  <si>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</si>
  <si>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</si>
  <si>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</si>
  <si>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</si>
  <si>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</si>
  <si>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</si>
  <si>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</si>
  <si>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</si>
  <si>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</si>
  <si>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</si>
  <si>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</si>
  <si>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</si>
  <si>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</si>
  <si>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</si>
  <si>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</si>
  <si>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</si>
  <si>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</si>
  <si>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</si>
  <si>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</si>
  <si>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</si>
  <si>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</si>
  <si>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</si>
  <si>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</si>
  <si>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</si>
  <si>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</si>
  <si>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</si>
  <si>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</si>
  <si>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</si>
  <si>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</si>
  <si>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</si>
  <si>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</si>
  <si>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</si>
  <si>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</si>
  <si>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</si>
  <si>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</si>
  <si>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</si>
  <si>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</si>
  <si>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</si>
  <si>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</si>
  <si>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</si>
  <si>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</si>
  <si>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</si>
  <si>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</si>
  <si>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</si>
  <si>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</si>
  <si>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</si>
  <si>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</si>
  <si>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</si>
  <si>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</si>
  <si>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</si>
  <si>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</si>
  <si>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</si>
  <si>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</si>
  <si>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</si>
  <si>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</si>
  <si>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</si>
  <si>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</si>
  <si>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</si>
  <si>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</si>
  <si>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</si>
  <si>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</si>
  <si>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</si>
  <si>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</si>
  <si>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</si>
  <si>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</si>
  <si>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</si>
  <si>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</si>
  <si>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</si>
  <si>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</si>
  <si>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</si>
  <si>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</si>
  <si>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</si>
  <si>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</si>
  <si>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</si>
  <si>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</si>
  <si>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</si>
  <si>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</si>
  <si>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</si>
  <si>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</si>
  <si>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</si>
  <si>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</si>
  <si>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</si>
  <si>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</si>
  <si>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</si>
  <si>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</si>
  <si>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</si>
  <si>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</si>
  <si>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</si>
  <si>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</si>
  <si>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</si>
  <si>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</si>
  <si>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</si>
  <si>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</si>
  <si>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</si>
  <si>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</si>
  <si>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</si>
  <si>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</si>
  <si>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</si>
  <si>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</si>
  <si>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</si>
  <si>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</si>
  <si>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</si>
  <si>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</si>
  <si>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</si>
  <si>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</si>
  <si>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</si>
  <si>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</si>
  <si>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</si>
  <si>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</si>
  <si>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</si>
  <si>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</si>
  <si>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</si>
  <si>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</si>
  <si>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</si>
  <si>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</si>
  <si>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</si>
  <si>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</si>
  <si>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</si>
  <si>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</si>
  <si>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</si>
  <si>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</si>
  <si>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</si>
  <si>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</si>
  <si>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</si>
  <si>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</si>
  <si>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</si>
  <si>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</si>
  <si>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</si>
  <si>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</si>
  <si>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</si>
  <si>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</si>
  <si>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</si>
  <si>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</si>
  <si>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</si>
  <si>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</si>
  <si>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</si>
  <si>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</si>
  <si>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</si>
  <si>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</si>
  <si>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</si>
  <si>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</si>
  <si>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</si>
  <si>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</si>
  <si>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</si>
  <si>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</si>
  <si>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</si>
  <si>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</si>
  <si>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</si>
  <si>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</si>
  <si>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</si>
  <si>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</si>
  <si>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</si>
  <si>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</si>
  <si>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</si>
  <si>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</si>
  <si>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</si>
  <si>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</si>
  <si>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</si>
  <si>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</si>
  <si>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</si>
  <si>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</si>
  <si>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</si>
  <si>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</si>
  <si>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</si>
  <si>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</si>
  <si>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</si>
  <si>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</si>
  <si>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</si>
  <si>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</si>
  <si>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</si>
  <si>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</si>
  <si>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</si>
  <si>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</si>
  <si>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</si>
  <si>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</si>
  <si>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</si>
  <si>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</si>
  <si>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</si>
  <si>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</si>
  <si>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</si>
  <si>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</si>
  <si>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</si>
  <si>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</si>
  <si>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</si>
  <si>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</si>
  <si>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</si>
  <si>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</si>
  <si>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</si>
  <si>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</si>
  <si>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</si>
  <si>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</si>
  <si>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</si>
  <si>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</si>
  <si>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</si>
  <si>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</si>
  <si>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</si>
  <si>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</si>
  <si>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</si>
  <si>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</si>
  <si>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</si>
  <si>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</si>
  <si>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</si>
  <si>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</si>
  <si>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</si>
  <si>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</si>
  <si>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</si>
  <si>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</si>
  <si>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</si>
  <si>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</si>
  <si>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</si>
  <si>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</si>
  <si>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</si>
  <si>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</si>
  <si>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</si>
  <si>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</si>
  <si>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</si>
  <si>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</si>
  <si>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</si>
  <si>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</si>
  <si>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</si>
  <si>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</si>
  <si>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</si>
  <si>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</si>
  <si>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</si>
  <si>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</si>
  <si>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</si>
  <si>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</si>
  <si>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</si>
  <si>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</si>
  <si>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</si>
  <si>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</si>
  <si>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</si>
  <si>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</si>
  <si>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</si>
  <si>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</si>
  <si>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</si>
  <si>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</si>
  <si>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</si>
  <si>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</si>
  <si>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</si>
  <si>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</si>
  <si>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</si>
  <si>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</si>
  <si>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</si>
  <si>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</si>
  <si>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</si>
  <si>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</si>
  <si>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</si>
  <si>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</si>
  <si>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</si>
  <si>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</si>
  <si>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</si>
  <si>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</si>
  <si>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</si>
  <si>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</si>
  <si>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</si>
  <si>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</si>
  <si>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</si>
  <si>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</si>
  <si>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</si>
  <si>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</si>
  <si>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</si>
  <si>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</si>
  <si>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</si>
  <si>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</si>
  <si>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</si>
  <si>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</si>
  <si>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</si>
  <si>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</si>
  <si>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</si>
  <si>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</si>
  <si>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</si>
  <si>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</si>
  <si>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</si>
  <si>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</si>
  <si>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</si>
  <si>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</si>
  <si>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</si>
  <si>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</si>
  <si>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</si>
  <si>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</si>
  <si>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</si>
  <si>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</si>
  <si>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</si>
  <si>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</si>
  <si>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</si>
  <si>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</si>
  <si>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</si>
  <si>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</si>
  <si>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</si>
  <si>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</si>
  <si>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</si>
  <si>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</si>
  <si>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</si>
  <si>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</si>
  <si>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</si>
  <si>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</si>
  <si>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</si>
  <si>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</si>
  <si>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</si>
  <si>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</si>
  <si>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</si>
  <si>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</si>
  <si>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</si>
  <si>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</si>
  <si>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</si>
  <si>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</si>
  <si>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</si>
  <si>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</si>
  <si>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</si>
  <si>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</si>
  <si>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</si>
  <si>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</si>
  <si>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</si>
  <si>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</si>
  <si>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</si>
  <si>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</si>
  <si>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</si>
  <si>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</si>
  <si>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</si>
  <si>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</si>
  <si>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</si>
  <si>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</si>
  <si>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</si>
  <si>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</si>
  <si>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</si>
  <si>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</si>
  <si>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</si>
  <si>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</si>
  <si>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</si>
  <si>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</si>
  <si>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</si>
  <si>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</si>
  <si>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</si>
  <si>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</si>
  <si>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</si>
  <si>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</si>
  <si>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</si>
  <si>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</si>
  <si>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</si>
  <si>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</si>
  <si>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</si>
  <si>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</si>
  <si>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</si>
  <si>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</si>
  <si>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</si>
  <si>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</si>
  <si>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</si>
  <si>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</si>
  <si>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</si>
  <si>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</si>
  <si>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</si>
  <si>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</si>
  <si>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</si>
  <si>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</si>
  <si>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</si>
  <si>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</si>
  <si>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</si>
  <si>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</si>
  <si>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</si>
  <si>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</si>
  <si>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</si>
  <si>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</si>
  <si>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</si>
  <si>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</si>
  <si>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</si>
  <si>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</si>
  <si>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</si>
  <si>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</si>
  <si>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</si>
  <si>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</si>
  <si>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</si>
  <si>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</si>
  <si>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</si>
  <si>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</si>
  <si>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</si>
  <si>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</si>
  <si>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</si>
  <si>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</si>
  <si>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</si>
  <si>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</si>
  <si>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</si>
  <si>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</si>
  <si>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</si>
  <si>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</si>
  <si>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</si>
  <si>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</si>
  <si>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</si>
  <si>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</si>
  <si>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</si>
  <si>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</si>
  <si>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</si>
  <si>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</si>
  <si>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</si>
  <si>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</si>
  <si>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</si>
  <si>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</si>
  <si>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</si>
  <si>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</si>
  <si>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</si>
  <si>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</si>
  <si>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</si>
  <si>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</si>
  <si>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</si>
  <si>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</si>
  <si>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</si>
  <si>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</si>
  <si>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</si>
  <si>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</si>
  <si>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</si>
  <si>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</si>
  <si>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</si>
  <si>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</si>
  <si>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</si>
  <si>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</si>
  <si>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</si>
  <si>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</si>
  <si>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</si>
  <si>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</si>
  <si>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</si>
  <si>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</si>
  <si>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</si>
  <si>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</si>
  <si>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</si>
  <si>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</si>
  <si>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</si>
  <si>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</si>
  <si>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</si>
  <si>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</si>
  <si>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</si>
  <si>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</si>
  <si>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</si>
  <si>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</si>
  <si>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</si>
  <si>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</si>
  <si>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</si>
  <si>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</si>
  <si>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</si>
  <si>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</si>
  <si>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</si>
  <si>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</si>
  <si>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</si>
  <si>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</si>
  <si>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</si>
  <si>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</si>
  <si>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</si>
  <si>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</si>
  <si>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</si>
  <si>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</si>
  <si>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</si>
  <si>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</si>
  <si>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</si>
  <si>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</si>
  <si>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</si>
  <si>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</si>
  <si>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</si>
  <si>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</si>
  <si>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</si>
  <si>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</si>
  <si>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</si>
  <si>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</si>
  <si>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</si>
  <si>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</si>
  <si>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</si>
  <si>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</si>
  <si>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</si>
  <si>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</si>
  <si>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</si>
  <si>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</si>
  <si>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</si>
  <si>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</si>
  <si>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</si>
  <si>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</si>
  <si>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</si>
  <si>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</si>
  <si>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</si>
  <si>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</si>
  <si>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</si>
  <si>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</si>
  <si>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</si>
  <si>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</si>
  <si>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</si>
  <si>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</si>
  <si>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</si>
  <si>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</si>
  <si>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</si>
  <si>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</si>
  <si>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</si>
  <si>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</si>
  <si>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</si>
  <si>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</si>
  <si>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</si>
  <si>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</si>
  <si>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</si>
  <si>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</si>
  <si>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</si>
  <si>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</si>
  <si>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</si>
  <si>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</si>
  <si>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</si>
  <si>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</si>
  <si>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</si>
  <si>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</si>
  <si>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</si>
  <si>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</si>
  <si>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</si>
  <si>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</si>
  <si>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</si>
  <si>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</si>
  <si>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</si>
  <si>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</si>
  <si>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</si>
  <si>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</si>
  <si>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</si>
  <si>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</si>
  <si>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</si>
  <si>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</si>
  <si>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</si>
  <si>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</si>
  <si>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</si>
  <si>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</si>
  <si>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</si>
  <si>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</si>
  <si>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</si>
  <si>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</si>
  <si>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</si>
  <si>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</si>
  <si>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</si>
  <si>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</si>
  <si>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</si>
  <si>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</si>
  <si>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</si>
  <si>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</si>
  <si>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</si>
  <si>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</si>
  <si>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</si>
  <si>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</si>
  <si>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</si>
  <si>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</si>
  <si>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</si>
  <si>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</si>
  <si>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</si>
  <si>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</si>
  <si>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</si>
  <si>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</si>
  <si>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</si>
  <si>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</si>
  <si>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</si>
  <si>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</si>
  <si>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</si>
  <si>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</si>
  <si>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</si>
  <si>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</si>
  <si>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</si>
  <si>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</si>
  <si>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</si>
  <si>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</si>
  <si>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</si>
  <si>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</si>
  <si>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</si>
  <si>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</si>
  <si>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</si>
  <si>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</si>
  <si>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</si>
  <si>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</si>
  <si>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</si>
  <si>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</si>
  <si>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</si>
  <si>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</si>
  <si>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</si>
  <si>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</si>
  <si>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</si>
  <si>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</si>
  <si>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</si>
  <si>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</si>
  <si>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</si>
  <si>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</si>
  <si>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</si>
  <si>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</si>
  <si>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</si>
  <si>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</si>
  <si>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</si>
  <si>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</si>
  <si>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</si>
  <si>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</si>
  <si>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</si>
  <si>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</si>
  <si>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</si>
  <si>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</si>
  <si>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</si>
  <si>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</si>
  <si>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</si>
  <si>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</si>
  <si>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</si>
  <si>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</si>
  <si>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</si>
  <si>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</si>
  <si>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</si>
  <si>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</si>
  <si>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</si>
  <si>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</si>
  <si>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</si>
  <si>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</si>
  <si>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</si>
  <si>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</si>
  <si>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</si>
  <si>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</si>
  <si>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</si>
  <si>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</si>
  <si>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</si>
  <si>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</si>
  <si>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</si>
  <si>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</si>
  <si>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</si>
  <si>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</si>
  <si>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</si>
  <si>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</si>
  <si>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</si>
  <si>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</si>
  <si>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</si>
  <si>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</si>
  <si>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</si>
  <si>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</si>
  <si>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</si>
  <si>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</si>
  <si>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</si>
  <si>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</si>
  <si>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</si>
  <si>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</si>
  <si>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</si>
  <si>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</si>
  <si>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</si>
  <si>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</si>
  <si>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</si>
  <si>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</si>
  <si>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</si>
  <si>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</si>
  <si>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</si>
  <si>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</si>
  <si>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</si>
  <si>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</si>
  <si>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</si>
  <si>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</si>
  <si>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</si>
  <si>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</si>
  <si>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</si>
  <si>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</si>
  <si>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</si>
  <si>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</si>
  <si>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</si>
  <si>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</si>
  <si>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</si>
  <si>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</si>
  <si>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</si>
  <si>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</si>
  <si>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</si>
  <si>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</si>
  <si>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</si>
  <si>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</si>
  <si>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</si>
  <si>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</si>
  <si>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</si>
  <si>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</si>
  <si>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</si>
  <si>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</si>
  <si>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</si>
  <si>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</si>
  <si>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</si>
  <si>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</si>
  <si>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</si>
  <si>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</si>
  <si>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</si>
  <si>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</si>
  <si>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</si>
  <si>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</si>
  <si>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</si>
  <si>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</si>
  <si>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</si>
  <si>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</si>
  <si>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</si>
  <si>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</si>
  <si>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</si>
  <si>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</si>
  <si>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</si>
  <si>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</si>
  <si>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</si>
  <si>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</si>
  <si>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</si>
  <si>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</si>
  <si>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</si>
  <si>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</si>
  <si>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</si>
  <si>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</si>
  <si>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</si>
  <si>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</si>
  <si>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</si>
  <si>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</si>
  <si>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</si>
  <si>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</si>
  <si>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</si>
  <si>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</si>
  <si>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</si>
  <si>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</si>
  <si>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</si>
  <si>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</si>
  <si>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</si>
  <si>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</si>
  <si>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</si>
  <si>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</si>
  <si>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</si>
  <si>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</si>
  <si>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</si>
  <si>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</si>
  <si>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</si>
  <si>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</si>
  <si>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</si>
  <si>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</si>
  <si>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</si>
  <si>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</si>
  <si>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</si>
  <si>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</si>
  <si>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</si>
  <si>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</si>
  <si>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</si>
  <si>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</si>
  <si>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</si>
  <si>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</si>
  <si>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</si>
  <si>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</si>
  <si>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</si>
  <si>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</si>
  <si>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</si>
  <si>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</si>
  <si>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</si>
  <si>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</si>
  <si>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</si>
  <si>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</si>
  <si>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</si>
  <si>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</si>
  <si>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</si>
  <si>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</si>
  <si>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</si>
  <si>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</si>
  <si>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</si>
  <si>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</si>
  <si>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</si>
  <si>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</si>
  <si>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</si>
  <si>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</si>
  <si>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</si>
  <si>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</si>
  <si>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</si>
  <si>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</si>
  <si>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</si>
  <si>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</si>
  <si>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</si>
  <si>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</si>
  <si>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</si>
  <si>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</si>
  <si>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</si>
  <si>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</si>
  <si>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</si>
  <si>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</si>
  <si>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</si>
  <si>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</si>
  <si>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</si>
  <si>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</si>
  <si>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</si>
  <si>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</si>
  <si>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</si>
  <si>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</si>
  <si>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</si>
  <si>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</si>
  <si>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</si>
  <si>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</si>
  <si>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</si>
  <si>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</si>
  <si>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</si>
  <si>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</si>
  <si>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</si>
  <si>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</si>
  <si>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</si>
  <si>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</si>
  <si>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</si>
  <si>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</si>
  <si>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</si>
  <si>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</si>
  <si>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</si>
  <si>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</si>
  <si>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</si>
  <si>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</si>
  <si>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</si>
  <si>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</si>
  <si>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</si>
  <si>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</si>
  <si>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</si>
  <si>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</si>
  <si>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</si>
  <si>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</si>
  <si>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</si>
  <si>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</si>
  <si>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</si>
  <si>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</si>
  <si>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</si>
  <si>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</si>
  <si>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</si>
  <si>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</si>
  <si>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</si>
  <si>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</si>
  <si>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</si>
  <si>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</si>
  <si>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</si>
  <si>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</si>
  <si>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</si>
  <si>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</si>
  <si>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</si>
  <si>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</si>
  <si>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</si>
  <si>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</si>
  <si>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</si>
  <si>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</si>
  <si>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</si>
  <si>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</si>
  <si>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</si>
  <si>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</si>
  <si>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</si>
  <si>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</si>
  <si>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</si>
  <si>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</si>
  <si>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</si>
  <si>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</si>
  <si>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</si>
  <si>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</si>
  <si>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</si>
  <si>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</si>
  <si>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</si>
  <si>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</si>
  <si>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</si>
  <si>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</si>
  <si>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</si>
  <si>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</si>
  <si>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</si>
  <si>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</si>
  <si>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</si>
  <si>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</si>
  <si>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</si>
  <si>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</si>
  <si>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</si>
  <si>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</si>
  <si>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</si>
  <si>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</si>
  <si>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</si>
  <si>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</si>
  <si>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</si>
  <si>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</si>
  <si>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</si>
  <si>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</si>
  <si>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</si>
  <si>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</si>
  <si>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</si>
  <si>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</si>
  <si>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</si>
  <si>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</si>
  <si>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</si>
  <si>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</si>
  <si>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</si>
  <si>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</si>
  <si>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</si>
  <si>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</si>
  <si>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</si>
  <si>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</si>
  <si>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</si>
  <si>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</si>
  <si>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</si>
  <si>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</si>
  <si>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</si>
  <si>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</si>
  <si>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</si>
  <si>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</si>
  <si>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</si>
  <si>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</si>
  <si>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</si>
  <si>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</si>
  <si>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</si>
  <si>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</si>
  <si>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</si>
  <si>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</si>
  <si>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</si>
  <si>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</si>
  <si>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</si>
  <si>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</si>
  <si>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</si>
  <si>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</si>
  <si>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</si>
  <si>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</si>
  <si>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</si>
  <si>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</si>
  <si>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</si>
  <si>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</si>
  <si>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</si>
  <si>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</si>
  <si>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</si>
  <si>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</si>
  <si>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</si>
  <si>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</si>
  <si>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</si>
  <si>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</si>
  <si>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</si>
  <si>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</si>
  <si>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</si>
  <si>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</si>
  <si>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</si>
  <si>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</si>
  <si>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</si>
  <si>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</si>
  <si>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</si>
  <si>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</si>
  <si>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</si>
  <si>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</si>
  <si>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</si>
  <si>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</si>
  <si>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</si>
  <si>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</si>
  <si>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</si>
  <si>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</si>
  <si>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</si>
  <si>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</si>
  <si>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</si>
  <si>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</si>
  <si>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</si>
  <si>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</si>
  <si>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</si>
  <si>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</si>
  <si>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</si>
  <si>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</si>
  <si>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</si>
  <si>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</si>
  <si>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</si>
  <si>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</si>
  <si>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</si>
  <si>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</si>
  <si>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</si>
  <si>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</si>
  <si>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</si>
  <si>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</si>
  <si>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</si>
  <si>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</si>
  <si>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</si>
  <si>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</si>
  <si>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</si>
  <si>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</si>
  <si>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</si>
  <si>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</si>
  <si>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</si>
  <si>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</si>
  <si>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</si>
  <si>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</si>
  <si>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</si>
  <si>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</si>
  <si>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</si>
  <si>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</si>
  <si>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</si>
  <si>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</si>
  <si>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</si>
  <si>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</si>
  <si>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</si>
  <si>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</si>
  <si>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</si>
  <si>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</si>
  <si>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</si>
  <si>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</si>
  <si>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</si>
  <si>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</si>
  <si>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</si>
  <si>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</si>
  <si>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</si>
  <si>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</si>
  <si>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</si>
  <si>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</si>
  <si>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</si>
  <si>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</si>
  <si>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</si>
  <si>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</si>
  <si>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</si>
  <si>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</si>
  <si>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</si>
  <si>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</si>
  <si>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</si>
  <si>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</si>
  <si>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</si>
  <si>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</si>
  <si>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</si>
  <si>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</si>
  <si>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</si>
  <si>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</si>
  <si>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</si>
  <si>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</si>
  <si>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</si>
  <si>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</si>
  <si>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</si>
  <si>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</si>
  <si>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</si>
  <si>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</si>
  <si>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</si>
  <si>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</si>
  <si>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</si>
  <si>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</si>
  <si>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</si>
  <si>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</si>
  <si>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</si>
  <si>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</si>
  <si>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</si>
  <si>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</si>
  <si>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</si>
  <si>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</si>
  <si>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</si>
  <si>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</si>
  <si>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</si>
  <si>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</si>
  <si>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</si>
  <si>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</si>
  <si>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</si>
  <si>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</si>
  <si>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</si>
  <si>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</si>
  <si>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</si>
  <si>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</si>
  <si>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</si>
  <si>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</si>
  <si>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</si>
  <si>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</si>
  <si>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</si>
  <si>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</si>
  <si>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</si>
  <si>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</si>
  <si>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</si>
  <si>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</si>
  <si>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</si>
  <si>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</si>
  <si>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</si>
  <si>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</si>
  <si>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</si>
  <si>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</si>
  <si>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</si>
  <si>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</si>
  <si>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</si>
  <si>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</si>
  <si>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</si>
  <si>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</si>
  <si>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</si>
  <si>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</si>
  <si>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</si>
  <si>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</si>
  <si>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</si>
  <si>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</si>
  <si>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</si>
  <si>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</si>
  <si>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</si>
  <si>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</si>
  <si>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</si>
  <si>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</si>
  <si>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</si>
  <si>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</si>
  <si>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</si>
  <si>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</si>
  <si>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</si>
  <si>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</si>
  <si>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</si>
  <si>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</si>
  <si>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</si>
  <si>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</si>
  <si>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</si>
  <si>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</si>
  <si>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</si>
  <si>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</si>
  <si>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</si>
  <si>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</si>
  <si>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</si>
  <si>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</si>
  <si>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</si>
  <si>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</si>
  <si>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</si>
  <si>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</si>
  <si>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</si>
  <si>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</si>
  <si>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</si>
  <si>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</si>
  <si>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</si>
  <si>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</si>
  <si>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</si>
  <si>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</si>
  <si>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</si>
  <si>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</si>
  <si>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</si>
  <si>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</si>
  <si>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</si>
  <si>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</si>
  <si>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</si>
  <si>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</si>
  <si>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</si>
  <si>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</si>
  <si>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</si>
  <si>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</si>
  <si>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</si>
  <si>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</si>
  <si>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</si>
  <si>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</si>
  <si>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</si>
  <si>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</si>
  <si>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</si>
  <si>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</si>
  <si>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</si>
  <si>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</si>
  <si>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</si>
  <si>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</si>
  <si>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</si>
  <si>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</si>
  <si>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</si>
  <si>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</si>
  <si>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</si>
  <si>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</si>
  <si>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</si>
  <si>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</si>
  <si>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</si>
  <si>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</si>
  <si>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</si>
  <si>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</si>
  <si>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</si>
  <si>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</si>
  <si>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</si>
  <si>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</si>
  <si>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</si>
  <si>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</si>
  <si>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</si>
  <si>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</si>
  <si>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</si>
  <si>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</si>
  <si>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</si>
  <si>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</si>
  <si>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</si>
  <si>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</si>
  <si>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</si>
  <si>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</si>
  <si>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</si>
  <si>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</si>
  <si>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</si>
  <si>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</si>
  <si>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</si>
  <si>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</si>
  <si>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</si>
  <si>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</si>
  <si>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</si>
  <si>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</si>
  <si>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</si>
  <si>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</si>
  <si>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</si>
  <si>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</si>
  <si>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</si>
  <si>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</si>
  <si>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</si>
  <si>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</si>
  <si>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</si>
  <si>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</si>
  <si>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</si>
  <si>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</si>
  <si>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</si>
  <si>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</si>
  <si>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</si>
  <si>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</si>
  <si>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</si>
  <si>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</si>
  <si>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</si>
  <si>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</si>
  <si>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</si>
  <si>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</si>
  <si>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</si>
  <si>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</si>
  <si>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</si>
  <si>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</si>
  <si>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</si>
  <si>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</si>
  <si>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</si>
  <si>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</si>
  <si>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</si>
  <si>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</si>
  <si>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</si>
  <si>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</si>
  <si>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</si>
  <si>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</si>
  <si>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</si>
  <si>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</si>
  <si>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</si>
  <si>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</si>
  <si>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</si>
  <si>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</si>
  <si>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</si>
  <si>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</si>
  <si>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</si>
  <si>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</si>
  <si>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</si>
  <si>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</si>
  <si>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</si>
  <si>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</si>
  <si>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</si>
  <si>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</si>
  <si>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</si>
  <si>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</si>
  <si>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</si>
  <si>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</si>
  <si>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</si>
  <si>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</si>
  <si>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</si>
  <si>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</si>
  <si>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</si>
  <si>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</si>
  <si>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</si>
  <si>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</si>
  <si>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</si>
  <si>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</si>
  <si>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</si>
  <si>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</si>
  <si>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</si>
  <si>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</si>
  <si>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</si>
  <si>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</si>
  <si>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</si>
  <si>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</si>
  <si>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</si>
  <si>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</si>
  <si>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</si>
  <si>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</si>
  <si>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</si>
  <si>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</si>
  <si>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</si>
  <si>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</si>
  <si>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</si>
  <si>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</si>
  <si>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</si>
  <si>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</si>
  <si>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</si>
  <si>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</si>
  <si>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</si>
  <si>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</si>
  <si>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</si>
  <si>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</si>
  <si>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</si>
  <si>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</si>
  <si>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</si>
  <si>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</si>
  <si>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</si>
  <si>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</si>
  <si>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</si>
  <si>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</si>
  <si>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</si>
  <si>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</si>
  <si>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</si>
  <si>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</si>
  <si>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</si>
  <si>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</si>
  <si>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</si>
  <si>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</si>
  <si>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</si>
  <si>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</si>
  <si>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</si>
  <si>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</si>
  <si>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</si>
  <si>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</si>
  <si>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</si>
  <si>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</si>
  <si>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</si>
  <si>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</si>
  <si>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</si>
  <si>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</si>
  <si>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</si>
  <si>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</si>
  <si>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</si>
  <si>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</si>
  <si>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</si>
  <si>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</si>
  <si>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</si>
  <si>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</si>
  <si>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</si>
  <si>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</si>
  <si>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</si>
  <si>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</si>
  <si>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</si>
  <si>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</si>
  <si>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</si>
  <si>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</si>
  <si>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</si>
  <si>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</si>
  <si>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</si>
  <si>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</si>
  <si>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</si>
  <si>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</si>
  <si>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</si>
  <si>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</si>
  <si>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</si>
  <si>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</si>
  <si>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</si>
  <si>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</si>
  <si>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</si>
  <si>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</si>
  <si>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</si>
  <si>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</si>
  <si>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</si>
  <si>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</si>
  <si>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</si>
  <si>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</si>
  <si>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</si>
  <si>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</si>
  <si>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</si>
  <si>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</si>
  <si>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</si>
  <si>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</si>
  <si>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</si>
  <si>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</si>
  <si>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</si>
  <si>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</si>
  <si>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</si>
  <si>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</si>
  <si>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</si>
  <si>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</si>
  <si>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</si>
  <si>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</si>
  <si>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</si>
  <si>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</si>
  <si>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</si>
  <si>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</si>
  <si>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</si>
  <si>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</si>
  <si>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</si>
  <si>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</si>
  <si>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</si>
  <si>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</si>
  <si>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</si>
  <si>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</si>
  <si>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</si>
  <si>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</si>
  <si>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</si>
  <si>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</si>
  <si>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</si>
  <si>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</si>
  <si>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</si>
  <si>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</si>
  <si>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</si>
  <si>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</si>
  <si>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</si>
  <si>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</si>
  <si>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</si>
  <si>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</si>
  <si>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</si>
  <si>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</si>
  <si>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</si>
  <si>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</si>
  <si>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</si>
  <si>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</si>
  <si>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</si>
  <si>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</si>
  <si>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</si>
  <si>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</si>
  <si>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</si>
  <si>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</si>
  <si>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</si>
  <si>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</si>
  <si>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</si>
  <si>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</si>
  <si>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</si>
  <si>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</si>
  <si>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</si>
  <si>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</si>
  <si>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</si>
  <si>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</si>
  <si>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</si>
  <si>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</si>
  <si>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</si>
  <si>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</si>
  <si>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</si>
  <si>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</si>
  <si>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</si>
  <si>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</si>
  <si>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</si>
  <si>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</si>
  <si>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</si>
  <si>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</si>
  <si>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</si>
  <si>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</si>
  <si>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</si>
  <si>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</si>
  <si>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</si>
  <si>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</si>
  <si>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</si>
  <si>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</si>
  <si>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</si>
  <si>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</si>
  <si>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</si>
  <si>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</si>
  <si>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</si>
  <si>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</si>
  <si>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</si>
  <si>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</si>
  <si>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</si>
  <si>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</si>
  <si>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</si>
  <si>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</si>
  <si>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</si>
  <si>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</si>
  <si>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</si>
  <si>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</si>
  <si>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</si>
  <si>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</si>
  <si>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</si>
  <si>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</si>
  <si>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</si>
  <si>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</si>
  <si>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</si>
  <si>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</si>
  <si>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</si>
  <si>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</si>
  <si>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</si>
  <si>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</si>
  <si>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</si>
  <si>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</si>
  <si>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</si>
  <si>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</si>
  <si>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</si>
  <si>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</si>
  <si>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</si>
  <si>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</si>
  <si>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</si>
  <si>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</si>
  <si>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</si>
  <si>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</si>
  <si>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</si>
  <si>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</si>
  <si>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</si>
  <si>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</si>
  <si>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</si>
  <si>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</si>
  <si>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</si>
  <si>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</si>
  <si>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</si>
  <si>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</si>
  <si>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</si>
  <si>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</si>
  <si>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</si>
  <si>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</si>
  <si>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</si>
  <si>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</si>
  <si>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</si>
  <si>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</si>
  <si>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</si>
  <si>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</si>
  <si>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</si>
  <si>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</si>
  <si>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</si>
  <si>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</si>
  <si>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</si>
  <si>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</si>
  <si>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</si>
  <si>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</si>
  <si>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</si>
  <si>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</si>
  <si>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</si>
  <si>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</si>
  <si>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</si>
  <si>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</si>
  <si>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</si>
  <si>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</si>
  <si>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</si>
  <si>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</si>
  <si>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</si>
  <si>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</si>
  <si>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</si>
  <si>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</si>
  <si>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</si>
  <si>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</si>
  <si>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</si>
  <si>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</si>
  <si>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</si>
  <si>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</si>
  <si>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</si>
  <si>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</si>
  <si>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</si>
  <si>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</si>
  <si>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</si>
  <si>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</si>
  <si>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</si>
  <si>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</si>
  <si>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</si>
  <si>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</si>
  <si>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</si>
  <si>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</si>
  <si>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</si>
  <si>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</si>
  <si>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</si>
  <si>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</si>
  <si>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</si>
  <si>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</si>
  <si>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</si>
  <si>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</si>
  <si>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</si>
  <si>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</si>
  <si>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</si>
  <si>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</si>
  <si>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</si>
  <si>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</si>
  <si>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</si>
  <si>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</si>
  <si>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</si>
  <si>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</si>
  <si>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</si>
  <si>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</si>
  <si>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</si>
  <si>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</si>
  <si>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</si>
  <si>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</si>
  <si>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</si>
  <si>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</si>
  <si>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</si>
  <si>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</si>
  <si>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</si>
  <si>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</si>
  <si>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</si>
  <si>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</si>
  <si>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</si>
  <si>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</si>
  <si>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</si>
  <si>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</si>
  <si>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</si>
  <si>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</si>
  <si>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</si>
  <si>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</si>
  <si>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</si>
  <si>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</si>
  <si>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</si>
  <si>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</si>
  <si>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</si>
  <si>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</si>
  <si>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</si>
  <si>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</si>
  <si>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</si>
  <si>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</si>
  <si>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</si>
  <si>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</si>
  <si>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</si>
  <si>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</si>
  <si>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</si>
  <si>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</si>
  <si>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</si>
  <si>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</si>
  <si>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</si>
  <si>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</si>
  <si>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</si>
  <si>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</si>
  <si>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</si>
  <si>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</si>
  <si>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</si>
  <si>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</si>
  <si>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</si>
  <si>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</si>
  <si>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</si>
  <si>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</si>
  <si>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</si>
  <si>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</si>
  <si>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</si>
  <si>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</si>
  <si>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</si>
  <si>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</si>
  <si>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</si>
  <si>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</si>
  <si>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</si>
  <si>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</si>
  <si>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</si>
  <si>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</si>
  <si>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</si>
  <si>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</si>
  <si>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</si>
  <si>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</si>
  <si>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</si>
  <si>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</si>
  <si>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</si>
  <si>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</si>
  <si>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</si>
  <si>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</si>
  <si>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</si>
  <si>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</si>
  <si>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</si>
  <si>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</si>
  <si>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</si>
  <si>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</si>
  <si>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</si>
  <si>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</si>
  <si>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</si>
  <si>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</si>
  <si>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</si>
  <si>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</si>
  <si>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</si>
  <si>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</si>
  <si>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</si>
  <si>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</si>
  <si>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</si>
  <si>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</si>
  <si>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</si>
  <si>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</si>
  <si>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</si>
  <si>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</si>
  <si>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</si>
  <si>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</si>
  <si>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</si>
  <si>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</si>
  <si>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</si>
  <si>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</si>
  <si>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</si>
  <si>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</si>
  <si>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</si>
  <si>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</si>
  <si>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</si>
  <si>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</si>
  <si>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</si>
  <si>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</si>
  <si>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</si>
  <si>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</si>
  <si>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</si>
  <si>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</si>
  <si>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</si>
  <si>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</si>
  <si>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</si>
  <si>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</si>
  <si>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</si>
  <si>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</si>
  <si>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</si>
  <si>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</si>
  <si>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</si>
  <si>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</si>
  <si>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</si>
  <si>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</si>
  <si>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</si>
  <si>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</si>
  <si>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</si>
  <si>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</si>
  <si>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</si>
  <si>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</si>
  <si>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</si>
  <si>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</si>
  <si>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</si>
  <si>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</si>
  <si>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</si>
  <si>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</si>
  <si>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</si>
  <si>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</si>
  <si>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</si>
  <si>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</si>
  <si>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</si>
  <si>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</si>
  <si>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</si>
  <si>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</si>
  <si>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</si>
  <si>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</si>
  <si>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</si>
  <si>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</si>
  <si>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</si>
  <si>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</si>
  <si>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</si>
  <si>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</si>
  <si>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</si>
  <si>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</si>
  <si>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</si>
  <si>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</si>
  <si>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</si>
  <si>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</si>
  <si>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</si>
  <si>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</si>
  <si>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</si>
  <si>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</si>
  <si>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</si>
  <si>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</si>
  <si>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</si>
  <si>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</si>
  <si>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</si>
  <si>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</si>
  <si>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</si>
  <si>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</si>
  <si>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</si>
  <si>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</si>
  <si>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</si>
  <si>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</si>
  <si>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</si>
  <si>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</si>
  <si>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</si>
  <si>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</si>
  <si>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</si>
  <si>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</si>
  <si>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</si>
  <si>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</si>
  <si>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</si>
  <si>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</si>
  <si>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</si>
  <si>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</si>
  <si>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</si>
  <si>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</si>
  <si>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</si>
  <si>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</si>
  <si>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</si>
  <si>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</si>
  <si>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</si>
  <si>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</si>
  <si>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</si>
  <si>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</si>
  <si>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</si>
  <si>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</si>
  <si>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</si>
  <si>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</si>
  <si>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</si>
  <si>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</si>
  <si>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</si>
  <si>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</si>
  <si>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</si>
  <si>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</si>
  <si>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</si>
  <si>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</si>
  <si>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</si>
  <si>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</si>
  <si>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</si>
  <si>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</si>
  <si>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</si>
  <si>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</si>
  <si>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</si>
  <si>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</si>
  <si>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</si>
  <si>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</si>
  <si>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</si>
  <si>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</si>
  <si>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</si>
  <si>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</si>
  <si>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</si>
  <si>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</si>
  <si>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</si>
  <si>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</si>
  <si>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</si>
  <si>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</si>
  <si>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</si>
  <si>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</si>
  <si>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</si>
  <si>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</si>
  <si>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</si>
  <si>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</si>
  <si>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</si>
  <si>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</si>
  <si>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</si>
  <si>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</si>
  <si>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</si>
  <si>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</si>
  <si>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</si>
  <si>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</si>
  <si>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</si>
  <si>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</si>
  <si>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</si>
  <si>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</si>
  <si>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</si>
  <si>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</si>
  <si>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</si>
  <si>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</si>
  <si>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</si>
  <si>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</si>
  <si>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</si>
  <si>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</si>
  <si>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</si>
  <si>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</si>
  <si>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</si>
  <si>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</si>
  <si>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</si>
  <si>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</si>
  <si>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</si>
  <si>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</si>
  <si>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</si>
  <si>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</si>
  <si>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</si>
  <si>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</si>
  <si>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</si>
  <si>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</si>
  <si>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</si>
  <si>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</si>
  <si>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</si>
  <si>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</si>
  <si>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</si>
  <si>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</si>
  <si>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</si>
  <si>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</si>
  <si>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</si>
  <si>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</si>
  <si>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</si>
  <si>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</si>
  <si>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</si>
  <si>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</si>
  <si>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</si>
  <si>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</si>
  <si>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</si>
  <si>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</si>
  <si>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</si>
  <si>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</si>
  <si>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</si>
  <si>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</si>
  <si>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</si>
  <si>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</si>
  <si>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</si>
  <si>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</si>
  <si>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</si>
  <si>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</si>
  <si>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</si>
  <si>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</si>
  <si>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</si>
  <si>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</si>
  <si>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</si>
  <si>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</si>
  <si>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</si>
  <si>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</si>
  <si>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</si>
  <si>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</si>
  <si>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</si>
  <si>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</si>
  <si>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</si>
  <si>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</si>
  <si>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</si>
  <si>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</si>
  <si>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</si>
  <si>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</si>
  <si>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</si>
  <si>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</si>
  <si>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</si>
  <si>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</si>
  <si>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</si>
  <si>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</si>
  <si>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</si>
  <si>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</si>
  <si>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</si>
  <si>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</si>
  <si>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</si>
  <si>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</si>
  <si>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</si>
  <si>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</si>
  <si>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</si>
  <si>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</si>
  <si>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</si>
  <si>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</si>
  <si>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</si>
  <si>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</si>
  <si>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</si>
  <si>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</si>
  <si>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</si>
  <si>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</si>
  <si>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</si>
  <si>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</si>
  <si>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</si>
  <si>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</si>
  <si>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</si>
  <si>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</si>
  <si>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</si>
  <si>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</si>
  <si>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</si>
  <si>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</si>
  <si>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</si>
  <si>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</si>
  <si>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</si>
  <si>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</si>
  <si>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</si>
  <si>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</si>
  <si>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</si>
  <si>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</si>
  <si>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</si>
  <si>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</si>
  <si>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</si>
  <si>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</si>
  <si>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</si>
  <si>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</si>
  <si>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</si>
  <si>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</si>
  <si>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</si>
  <si>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</si>
  <si>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</si>
  <si>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</si>
  <si>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</si>
  <si>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</si>
  <si>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</si>
  <si>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</si>
  <si>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</si>
  <si>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</si>
  <si>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</si>
  <si>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</si>
  <si>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</si>
  <si>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</si>
  <si>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</si>
  <si>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</si>
  <si>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</si>
  <si>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</si>
  <si>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</si>
  <si>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</si>
  <si>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</si>
  <si>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</si>
  <si>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</si>
  <si>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</si>
  <si>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</si>
  <si>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</si>
  <si>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</si>
  <si>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</si>
  <si>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</si>
  <si>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</si>
  <si>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</si>
  <si>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</si>
  <si>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</si>
  <si>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</si>
  <si>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</si>
  <si>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</si>
  <si>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</si>
  <si>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</si>
  <si>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</si>
  <si>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</si>
  <si>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</si>
  <si>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</si>
  <si>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</si>
  <si>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</si>
  <si>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</si>
  <si>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</si>
  <si>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</si>
  <si>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</si>
  <si>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</si>
  <si>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</si>
  <si>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</si>
  <si>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</si>
  <si>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</si>
  <si>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</si>
  <si>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</si>
  <si>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</si>
  <si>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</si>
  <si>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</si>
  <si>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</si>
  <si>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</si>
  <si>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</si>
  <si>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</si>
  <si>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</si>
  <si>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</si>
  <si>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</si>
  <si>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</si>
  <si>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</si>
  <si>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</si>
  <si>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</si>
  <si>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</si>
  <si>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</si>
  <si>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</si>
  <si>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</si>
  <si>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</si>
  <si>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</si>
  <si>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</si>
  <si>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</si>
  <si>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</si>
  <si>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</si>
  <si>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</si>
  <si>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</si>
  <si>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</si>
  <si>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</si>
  <si>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</si>
  <si>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</si>
  <si>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</si>
  <si>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</si>
  <si>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</si>
  <si>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</si>
  <si>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</si>
  <si>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</si>
  <si>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</si>
  <si>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</si>
  <si>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</si>
  <si>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</si>
  <si>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</si>
  <si>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</si>
  <si>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</si>
  <si>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</si>
  <si>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</si>
  <si>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</si>
  <si>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</si>
  <si>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</si>
  <si>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</si>
  <si>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</si>
  <si>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</si>
  <si>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</si>
  <si>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</si>
  <si>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</si>
  <si>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</si>
  <si>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</si>
  <si>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</si>
  <si>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</si>
  <si>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</si>
  <si>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</si>
  <si>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</si>
  <si>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</si>
  <si>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</si>
  <si>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</si>
  <si>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</si>
  <si>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</si>
  <si>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</si>
  <si>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</si>
  <si>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</si>
  <si>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</si>
  <si>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</si>
  <si>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</si>
  <si>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</si>
  <si>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</si>
  <si>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</si>
  <si>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</si>
  <si>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</si>
  <si>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</si>
  <si>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</si>
  <si>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</si>
  <si>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</si>
  <si>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</si>
  <si>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</si>
  <si>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</si>
  <si>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</si>
  <si>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</si>
  <si>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</si>
  <si>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</si>
  <si>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</si>
  <si>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</si>
  <si>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</si>
  <si>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</si>
  <si>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</si>
  <si>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</si>
  <si>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</si>
  <si>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</si>
  <si>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</si>
  <si>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</si>
  <si>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</si>
  <si>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</si>
  <si>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</si>
  <si>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</si>
  <si>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</si>
  <si>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</si>
  <si>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</si>
  <si>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</si>
  <si>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</si>
  <si>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</si>
  <si>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</si>
  <si>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</si>
  <si>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</si>
  <si>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</si>
  <si>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</si>
  <si>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</si>
  <si>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</si>
  <si>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</si>
  <si>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</si>
  <si>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</si>
  <si>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</si>
  <si>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</si>
  <si>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</si>
  <si>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</si>
  <si>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</si>
  <si>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</si>
  <si>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</si>
  <si>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</si>
  <si>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</si>
  <si>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</si>
  <si>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</si>
  <si>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</si>
  <si>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</si>
  <si>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</si>
  <si>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</si>
  <si>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</si>
  <si>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</si>
  <si>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</si>
  <si>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</si>
  <si>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</si>
  <si>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</si>
  <si>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</si>
  <si>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</si>
  <si>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</si>
  <si>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</si>
  <si>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</si>
  <si>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</si>
  <si>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</si>
  <si>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</si>
  <si>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</si>
  <si>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</si>
  <si>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</si>
  <si>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</si>
  <si>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</si>
  <si>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</si>
  <si>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</si>
  <si>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</si>
  <si>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</si>
  <si>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</si>
  <si>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</si>
  <si>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</si>
  <si>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</si>
  <si>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</si>
  <si>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</si>
  <si>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</si>
  <si>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</si>
  <si>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</si>
  <si>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</si>
  <si>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</si>
  <si>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</si>
  <si>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</si>
  <si>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</si>
  <si>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</si>
  <si>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</si>
  <si>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</si>
  <si>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</si>
  <si>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</si>
  <si>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</si>
  <si>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</si>
  <si>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</si>
  <si>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</si>
  <si>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</si>
  <si>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</si>
  <si>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</si>
  <si>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</si>
  <si>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</si>
  <si>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</si>
  <si>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</si>
  <si>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</si>
  <si>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</si>
  <si>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</si>
  <si>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</si>
  <si>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</si>
  <si>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</si>
  <si>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</si>
  <si>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</si>
  <si>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</si>
  <si>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</si>
  <si>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</si>
  <si>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</si>
  <si>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</si>
  <si>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</si>
  <si>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</si>
  <si>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</si>
  <si>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</si>
  <si>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</si>
  <si>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</si>
  <si>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</si>
  <si>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</si>
  <si>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</si>
  <si>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</si>
  <si>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</si>
  <si>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</si>
  <si>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</si>
  <si>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</si>
  <si>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</si>
  <si>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</si>
  <si>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</si>
  <si>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</si>
  <si>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</si>
  <si>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</si>
  <si>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</si>
  <si>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</si>
  <si>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</si>
  <si>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</si>
  <si>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</si>
  <si>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</si>
  <si>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</si>
  <si>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</si>
  <si>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</si>
  <si>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</si>
  <si>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</si>
  <si>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</si>
  <si>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</si>
  <si>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</si>
  <si>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</si>
  <si>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</si>
  <si>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</si>
  <si>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</si>
  <si>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</si>
  <si>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</si>
  <si>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</si>
  <si>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</si>
  <si>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</si>
  <si>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</si>
  <si>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</si>
  <si>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</si>
  <si>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</si>
  <si>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</si>
  <si>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</si>
  <si>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</si>
  <si>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</si>
  <si>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</si>
  <si>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</si>
  <si>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</si>
  <si>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</si>
  <si>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</si>
  <si>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</si>
  <si>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</si>
  <si>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</si>
  <si>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</si>
  <si>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</si>
  <si>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</si>
  <si>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</si>
  <si>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</si>
  <si>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</si>
  <si>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</si>
  <si>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</si>
  <si>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</si>
  <si>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</si>
  <si>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</si>
  <si>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</si>
  <si>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</si>
  <si>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</si>
  <si>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</si>
  <si>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</si>
  <si>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</si>
  <si>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</si>
  <si>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</si>
  <si>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</si>
  <si>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</si>
  <si>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</si>
  <si>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</si>
  <si>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</si>
  <si>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</si>
  <si>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</si>
  <si>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</si>
  <si>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</si>
  <si>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</si>
  <si>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</si>
  <si>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</si>
  <si>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</si>
  <si>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</si>
  <si>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</si>
  <si>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</si>
  <si>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</si>
  <si>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</si>
  <si>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</si>
  <si>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</si>
  <si>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</si>
  <si>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</si>
  <si>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</si>
  <si>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</si>
  <si>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</si>
  <si>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</si>
  <si>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</si>
  <si>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</si>
  <si>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</si>
  <si>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</si>
  <si>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</si>
  <si>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</si>
  <si>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</si>
  <si>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</si>
  <si>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</si>
  <si>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</si>
  <si>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</si>
  <si>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</si>
  <si>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</si>
  <si>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</si>
  <si>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</si>
  <si>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</si>
  <si>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</si>
  <si>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</si>
  <si>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</si>
  <si>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</si>
  <si>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</si>
  <si>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</si>
  <si>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</si>
  <si>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</si>
  <si>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</si>
  <si>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</si>
  <si>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</si>
  <si>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</si>
  <si>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</si>
  <si>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</si>
  <si>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</si>
  <si>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</si>
  <si>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</si>
  <si>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</si>
  <si>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</si>
  <si>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</si>
  <si>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</si>
  <si>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</si>
  <si>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</si>
  <si>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</si>
  <si>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</si>
  <si>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</si>
  <si>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</si>
  <si>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</si>
  <si>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</si>
  <si>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</si>
  <si>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</si>
  <si>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</si>
  <si>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</si>
  <si>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</si>
  <si>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</si>
  <si>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</si>
  <si>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</si>
  <si>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</si>
  <si>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</si>
  <si>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</si>
  <si>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</si>
  <si>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</si>
  <si>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</si>
  <si>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</si>
  <si>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</si>
  <si>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</si>
  <si>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</si>
  <si>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</si>
  <si>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</si>
  <si>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</si>
  <si>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</si>
  <si>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</si>
  <si>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</si>
  <si>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</si>
  <si>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</si>
  <si>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</si>
  <si>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</si>
  <si>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</si>
  <si>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</si>
  <si>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</si>
  <si>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</si>
  <si>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</si>
  <si>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</si>
  <si>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</si>
  <si>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</si>
  <si>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</si>
  <si>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</si>
  <si>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</si>
  <si>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</si>
  <si>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</si>
  <si>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</si>
  <si>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</si>
  <si>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</si>
  <si>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</si>
  <si>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</si>
  <si>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</si>
  <si>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</si>
  <si>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</si>
  <si>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</si>
  <si>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</si>
  <si>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</si>
  <si>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</si>
  <si>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</si>
  <si>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</si>
  <si>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</si>
  <si>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</si>
  <si>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</si>
  <si>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</si>
  <si>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</si>
  <si>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</si>
  <si>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</si>
  <si>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</si>
  <si>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</si>
  <si>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</si>
  <si>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</si>
  <si>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</si>
  <si>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</si>
  <si>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</si>
  <si>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</si>
  <si>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</si>
  <si>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</si>
  <si>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</si>
  <si>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</si>
  <si>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</si>
  <si>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</si>
  <si>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</si>
  <si>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</si>
  <si>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</si>
  <si>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</si>
  <si>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</si>
  <si>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</si>
  <si>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</si>
  <si>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</si>
  <si>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</si>
  <si>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</si>
  <si>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</si>
  <si>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</si>
  <si>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</si>
  <si>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</si>
  <si>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</si>
  <si>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</si>
  <si>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</si>
  <si>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t>
  </si>
  <si>
    <t>El presente contrato tiene como objeto prestar atención integral al preescolar en jornada completa, a 60 niños o a 120 niños en media jornada, menores de 7 años hijos de trabajadores y empleados, de acuerdo a las prescripciones de la ley y las normas que al respecto tiene el instituto</t>
  </si>
  <si>
    <t>Administracion y ejcucion a partir del Hogar Infantil, de las siguientes acciones que la ley ha asignado al Instituto para lograr con laparticipacion de las familias y la comunidad, la atencion integral del niño menor de 7 años: acciones con los niños: atencion directa a 60 en modalildad tradicional y atencion directa a 600 en nuevas modalidades. Acciones hastacon 10 padres de familia, jovenes y otros adultos de la comunidad, vinculados al proceso de atencion integral al niño.</t>
  </si>
  <si>
    <t>Proveer al contratista los recursos necesarios para propiciar a través del hogar infantil el desarrollo de los niños menores de siete años así:  60 niños en la modalidad tradicional de atención institucional en jornada completa o parcial y 180 niños en  nuevas modalidades propiciando la organización y participación comunitaria para ejecutar acciones tendientes al mejoramiento de condiciones de vida y atención directa a niños de tres a siete años</t>
  </si>
  <si>
    <t>Proveer al contratista de los recursos necesarios para propiciar al hogar infantil Santa Mónica el desarrollo de los niños menores de siente años, así: cien niños de la modalidad institucional en jornada completa o parcial y setecientos cincuenta niños en modalidad no convencionales propiciando la organización y participación comunitaria para ejecutar acciones tendientes al mejoramiento de condiciones de vida y atención directa a niños en edad prescolar.</t>
  </si>
  <si>
    <t xml:space="preserve">
A través del hi Santa Mónica atenderá el desarrollo niños menores de 7 años asi: 100 niños en la modalidad tradicional de atención institucional en jordana completa y parcial y 300 niños en modalidad es no convencionales, promoviendo la participación comunitaria para ejecutar acciones tendientes al mejoramiento de condiciones de vida y atención directa a niños en atención preescolar
</t>
  </si>
  <si>
    <t>El contratista a través del HI Santa Mónica atenderá a los niños menores de 7 años asi: 100 en la modalidad tradicional en la modalidad institucional en jornada completa y parcial y 300 niños en modalidades no convencionales promoviendo la organización y participación comunitaria para ejecutar.</t>
  </si>
  <si>
    <t>Por medio del presente contrato el contratista se obliga a  prestar atención a niños menores de 7 años propiciando su desarrollo integran con la participación organizada de la comunidad, mediante el mejoramiento de las condiciones de vida y en requerimiento de la calidad de la relaciones con su familia y los demás grupos que conforman su medio social, asi: 100 menores en modalidad tradicional en atención institucional de jornada completa y parcial y 300 menores en modalidades no convencionales.</t>
  </si>
  <si>
    <t>De que trata la cláusula 3 del mismo para que este administre al hi Santa Mónica y a través del mismo, brinde atención integran a menores de 5 años, involucrando su contexto familiar</t>
  </si>
  <si>
    <t>Proveer al contratista de los recursos para que administre el hi Santa Mónica (Fe y Alegria Cali) y a través del mismo brinde atención integral a los niños menores de 5 años en los municipios donde funciona el programa y donde no este implementado se debe brindar atención al menor hasta los 7 años involucrando su contexto familiar</t>
  </si>
  <si>
    <t>El presente contrato tiene como objeto proveer al contratista de los recursos deque trata la clausula 3 para que administre el HI Santa Monica Fe y Alegria y através del mismo brinde atencion integral a niños menores de cinco (5)años  en los municipios donde funciona el grado cero y donde no este implementando, se debe brindar atencion hasta los seis(6) años, involucrabndo su contexto familiar.</t>
  </si>
  <si>
    <t>Proveer al contratista de los recursos para que administre el hi Palmeras (Fe y Alegria Cali) y a través del mismo brinde atención integral a los niños menores de 6 años  involucrando su contexto familiar</t>
  </si>
  <si>
    <t>Proveer al contratista de los recursos para que administre el hi Santa Mónica (Fe y Alegria Cali) y a través del mismo brinde atención a las necesidades básicas de protección, nutrición y desarrollo individual y social a los menores de 6 años involucrando su contexto familiar</t>
  </si>
  <si>
    <t>Brindar a través del hi Palmeras, atención a las necesidades básicas de protección, nutrición desarrollo individual y social a los niños menores de 6 años involucrando su contexto familiar y social priorizando la atención a los hija (o) de padres trabajadores pertenecientes a sectores de población con vulnerabilidad económica, social y psicoactiva conforme a las normas y lineamiento técnicos administrativos del ICBF</t>
  </si>
  <si>
    <t>Brindar atención menores de 6 años, involucrando su contexto familiar y comunitario de  conformidad a las normas y lineamiento técnicos administrativos del ICBF</t>
  </si>
  <si>
    <t xml:space="preserve">Brindar a través del hi Santa Mónica atención a los niños y niñas de 3 meses hasta 5 años involucrado su cont5exto familiar y comunitario conforme a los estándares y lineamientos emanados del ICBF </t>
  </si>
  <si>
    <t>Brindar atención a los niños y niñas de los  meses hasta los 5 años en os hi Santa Mónica, las Palmeras y Cecilia Caballero de López</t>
  </si>
  <si>
    <t>Brindar atención a los niños y niñas de los  6 meses hasta los 5 años en los hi Santa Mónica, las Palmeras y Cecilia Caballero de López, dando prioridad a los niños y niñas pertenecientes a los niños 1 y 2 del SISBEN</t>
  </si>
  <si>
    <t>Brindar atención integran a niños y niñas entre 6 meses y 71 meses  en los hi Santa Mónica, las palmeras y Cecilia caballero de López pertenecientes a los niveles 1 y 2 del SISBEN, hijos de padres trabajadores dando prioridad a los niños pertenecientes a familias en situación de desplazamiento</t>
  </si>
  <si>
    <t>Brindar la atención a la primera infancia, niños y niñas menores de 6 años y apoyar a las familias en desarrollo, que tienen mujeres gestantes, madres lactantes y niños as menores de 2 años que se encuentran en vulnerabilidad psicoafectiva, nutricional, económica y social. prioritariamente en situación de desplazamiento a través de las modalidades hogares comunitarios de bienestar y FAMI</t>
  </si>
  <si>
    <t>Brindar atención integra a niños y niñas entre los 6 meses y hasta 5 años 11 meses de edad. con vulnerabilidad económica y social y dando prioridad a los niños y niñas pertenecientes a los niveles de SISBEN 1 y 2 , a quien por razones de trabajo de sus padre o adultos responsables de su cuidado permanecen solos temporalmente y a los hijos de familias en situación de desplazamiento</t>
  </si>
  <si>
    <t>Brindar atencion integral a niños y niñas entre los seis(6) meses y hasta mensores de los cinco(5) años de edad, con vulnerabilidad economica y social, dando prioridad a los niños y niñas pertenecientes a los niveles 1 y 2 del SISBEN, a quienes por razones de trabajo de sus padres o adultos respondables de su cuidado permancen solos temporalmente y alos hijos de familias en situacion de despalzamiento, en los Hogares Infantiles Las Palmeras, Santa Monica y Cecilia Caballero de Lopez</t>
  </si>
  <si>
    <t>Brindar atención a la primera infancia niños y niñas menores de 5 años de familias en situación de vulnaverildad económica social cultura nutricional y psicoafectiva. prioritariamente de familias en separación de desplazamiento, a través de  los hogares comunitarios de bienestar modalidades de 0 a 5 años y modalidad FAMI; apoyar a las familias en desarrollo con mujeres gestantes madres lactantes y niños y niñas menores de 2 años que se encuentran en vulnerabilidad, prioritariamente familias en situación de desplazamiento</t>
  </si>
  <si>
    <t>Brindar atención integran entre 6 meses y menores de 5 años de edad con vulnerabilidad económica y social prioritariamente a quienes por razones de trabajo de sus padres o adultos responsables de su cuidado permanecen solos temporalmente y a los hijos de familias en condición de desplazamiento</t>
  </si>
  <si>
    <t>Brindar atención integran a la primera infancia a los centro de desarrollo infantil temprano en el marco de la estrategia de 0 a siempre en el departamento del valle del cauca municipio de Cali</t>
  </si>
  <si>
    <t>Brindar atención a la primera infancia niños y niñas de 5 años, de familias en situación de vulnerabilidad a través de los hogares comunitarios de bienestar en las siguientes formas de atención familiares múltiples, grupales, jardín social, empresariales y en la modalidad de fami de conformidad con los lineamientos , estándares y directrices que el ICBF expida para las mismas</t>
  </si>
  <si>
    <t>Atender a la priemra infancia en el marco de la estrategia de cero a siempre, de conformidad con las directrices, lineamientos y parametros establecidos por el ICBF, al contratista, para que este asuma con su personal y bajo su exclusiva responsabildiad dicha atención</t>
  </si>
  <si>
    <t>Atender a la primera infancia en el marco de la estrategia de cero a siempre de conformidad a las directrices, lineamientos y parámetros establecidos por el ICBF así como regular las relaciones entre las partes derivadas de la entrega de aporte del ICBF a la entidad prestadora de servicio, para que este asume con su personal y bajo su exclusiva responsabilidad dicha atención</t>
  </si>
  <si>
    <t>Prestar el servicio de atención educación inicial y cuidado de niños y niñas menores de 5 años, o hasta su ingreso de grado de transición con el fin de promover el desarrollo integral de la primera infancia con calidad de conformidad con los lineamientos, manual operativo, las directrices, parámetros y estándares establecido por el ICBF en el marco de la estrategia de atención integral de cero a siempre</t>
  </si>
  <si>
    <t>VICTOR MURILLO URRACA</t>
  </si>
  <si>
    <t>CARRERA 5#34-39 LA MERCED (BOGOTA)</t>
  </si>
  <si>
    <t>primerainfancia.cali@feyalegria.org.co</t>
  </si>
  <si>
    <t>CARRERA 5#12-16 OFICINA 804 CALI</t>
  </si>
  <si>
    <t>3176672555</t>
  </si>
  <si>
    <t>4146.010.26.1.1275</t>
  </si>
  <si>
    <t>76.26.16.377</t>
  </si>
  <si>
    <t>76.26.15.069</t>
  </si>
  <si>
    <t>76.26.12.1024</t>
  </si>
  <si>
    <t>76.26.13.408</t>
  </si>
  <si>
    <t>76.2612.712</t>
  </si>
  <si>
    <t>76.26.11.368</t>
  </si>
  <si>
    <t>76.26.10.416</t>
  </si>
  <si>
    <t>76.26.09.781</t>
  </si>
  <si>
    <t>76.26.08.0437</t>
  </si>
  <si>
    <t>76.26.07.359</t>
  </si>
  <si>
    <t>76.26.06.003</t>
  </si>
  <si>
    <t>76.26.05.0096</t>
  </si>
  <si>
    <t>76.26.04.005</t>
  </si>
  <si>
    <t>76.26.03.318</t>
  </si>
  <si>
    <t>76.26.02.12</t>
  </si>
  <si>
    <t>76.26.01.0195</t>
  </si>
  <si>
    <t>76.26.00.0058</t>
  </si>
  <si>
    <t>76.26.99.0195</t>
  </si>
  <si>
    <t>76.18.86.147</t>
  </si>
  <si>
    <t>76.18.87.090</t>
  </si>
  <si>
    <t>76.18.87.296</t>
  </si>
  <si>
    <t>76.18.90.085</t>
  </si>
  <si>
    <t>76.18.91.250</t>
  </si>
  <si>
    <t>76.18.92.059</t>
  </si>
  <si>
    <t>76.18.93.0441</t>
  </si>
  <si>
    <t>76.18.94.0408</t>
  </si>
  <si>
    <t>76.18.95.0096</t>
  </si>
  <si>
    <t>76.18.96.0316</t>
  </si>
  <si>
    <t>76.18.97.0473</t>
  </si>
  <si>
    <t>76.18.98.0061</t>
  </si>
  <si>
    <t>Prestar servicio de atencion integral a la priemra infancia, a las niñas y niños menores de cinco (5) años que pertenezcan a la poblacion en condiciones de vulnerabilidad, en el marco de la politica de estado para el desarrollo integral para la priemra infancia en la modalidad institucional, en el marco del convenio interadministrativo nuemero 76,25,17,923 de 2017, suscrito entre el muniicipio de santiago de cali y el ICBF con oportunidad, pertinencia y calidad acorde con la ficha EVI: 07044851</t>
  </si>
  <si>
    <t>1701582020</t>
  </si>
  <si>
    <t>76.26.19.264</t>
  </si>
  <si>
    <t>Prestar el servicio hogares infantiles hi, de conformidad con el manual operativo de la modalidad institucional y las directrices establecidas por el ICBF en armonía con la política institucional de estado para el desarrollo  integral de la primera infancia de cero a siempre</t>
  </si>
  <si>
    <t>Prestacion del servicio de atencion integral a  niños y niñas en primera infancia, que pertenezcan a la poblacion en condiciones de vulnerabilidad, y de atencion , educacion inicial y cuidado a niños y niñas menores de 5 años, o hasta su ingreso al grado de transicion</t>
  </si>
  <si>
    <t>1105782020</t>
  </si>
  <si>
    <t xml:space="preserve">Prestar Servicios de Educación inicial en el marco de la atención integral en Hogares Infantiles -HI- de conformidad con el  Manual  Operativo de la modalidad institucional, en el lineamiento técnico para la atencion a la primeera infancia y las directrices establecidas por el ICBF,  en armonía con la política de Estado para el desarrollo integral de la Primera Infancia de cero a siempre. </t>
  </si>
  <si>
    <t>209-2020</t>
  </si>
  <si>
    <t>Prestar el servicio de educación inicial  en el marco de la atencion integral a niñas y niños menores de 5 alis o hasta su ingreso la grado de Transición, de conformidad con el Manual Operativo de la Modalidad y las Directrices establecidad por el ICBF en armonía con la política de Estado para el desarrollo integral de la Primera Infancia de Cero a Siempre en el servicio Hogares Infantiles - Hogar Infnatil Malvinas_Lipaya y San Pedro</t>
  </si>
  <si>
    <t>68-208-2020</t>
  </si>
  <si>
    <t>Prestar los servicios para la atención a la Primera Infancia en los Hogares Comunitarios de Bienestar HCB, de conformidad con el Manual Operativo de la Modalidad Comunitaria y el lineamiento técnico para la Primera Infancia y las directrices establecidad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</si>
  <si>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t>
  </si>
  <si>
    <t>133</t>
  </si>
  <si>
    <t>Prestar el servicio de educación inicial en el marco de la atención integral a niños-niñas menores de cinco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</si>
  <si>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54004482020</t>
  </si>
  <si>
    <t>76.26.20.351</t>
  </si>
  <si>
    <t>Prestar el servicio centro de desarrollo infantil CDI, de conformidad con el manual operativo de la modalidad institucional y las directrices establecidas por el icbf en armonia con la politica institucional de estado para el desarrollo  integral de la primera infancia de cero a siempre</t>
  </si>
  <si>
    <t>76.26.20.368</t>
  </si>
  <si>
    <t>76.26.20.355</t>
  </si>
  <si>
    <t>76.26.20.348</t>
  </si>
  <si>
    <t>Prestar el servicio hogares infantiles HI, de conformidad con el manual operativo de la modalidad institucional y las directrices establecidas por el icbf en armonia con la politica institucional de estado para el desarrollo  integral de la primera infancia de cero a siempre</t>
  </si>
  <si>
    <t>2021-76-10001845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</si>
</sst>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76" zoomScale="85" zoomScaleNormal="85" zoomScaleSheetLayoutView="40" zoomScalePageLayoutView="40" workbookViewId="0">
      <selection activeCell="C185" sqref="C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2762</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860031909</v>
      </c>
      <c r="C20" s="5"/>
      <c r="D20" s="73"/>
      <c r="E20" s="5"/>
      <c r="F20" s="5"/>
      <c r="G20" s="5"/>
      <c r="H20" s="186"/>
      <c r="I20" s="149" t="s">
        <v>1155</v>
      </c>
      <c r="J20" s="150" t="s">
        <v>1035</v>
      </c>
      <c r="K20" s="151">
        <v>2145457200</v>
      </c>
      <c r="L20" s="152"/>
      <c r="M20" s="152"/>
      <c r="N20" s="135">
        <f>+(M20-L20)/30</f>
        <v>0</v>
      </c>
      <c r="O20" s="138"/>
      <c r="U20" s="134"/>
      <c r="V20" s="105">
        <f ca="1">NOW()</f>
        <v>44191.942387731484</v>
      </c>
      <c r="W20" s="105">
        <f ca="1">NOW()</f>
        <v>44191.942387731484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FE Y ALEGRIA DE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28246</v>
      </c>
      <c r="F48" s="145">
        <v>28490</v>
      </c>
      <c r="G48" s="160">
        <f>IF(AND(E48&lt;&gt;"",F48&lt;&gt;""),((F48-E48)/30),"")</f>
        <v>8.1333333333333329</v>
      </c>
      <c r="H48" s="114" t="s">
        <v>2677</v>
      </c>
      <c r="I48" s="113" t="s">
        <v>887</v>
      </c>
      <c r="J48" s="113" t="s">
        <v>889</v>
      </c>
      <c r="K48" s="116">
        <v>460000</v>
      </c>
      <c r="L48" s="115" t="s">
        <v>1148</v>
      </c>
      <c r="M48" s="117">
        <v>1</v>
      </c>
      <c r="N48" s="115" t="s">
        <v>27</v>
      </c>
      <c r="O48" s="115" t="s">
        <v>1148</v>
      </c>
      <c r="P48" s="78"/>
    </row>
    <row r="49" spans="1:16" s="6" customFormat="1" ht="24.75" customHeight="1" x14ac:dyDescent="0.25">
      <c r="A49" s="143">
        <v>2</v>
      </c>
      <c r="B49" s="111" t="s">
        <v>2665</v>
      </c>
      <c r="C49" s="112" t="s">
        <v>31</v>
      </c>
      <c r="D49" s="110" t="s">
        <v>2729</v>
      </c>
      <c r="E49" s="145">
        <v>31424</v>
      </c>
      <c r="F49" s="145">
        <v>31593</v>
      </c>
      <c r="G49" s="160">
        <f t="shared" ref="G49:G50" si="2">IF(AND(E49&lt;&gt;"",F49&lt;&gt;""),((F49-E49)/30),"")</f>
        <v>5.6333333333333337</v>
      </c>
      <c r="H49" s="114" t="s">
        <v>2678</v>
      </c>
      <c r="I49" s="113" t="s">
        <v>1155</v>
      </c>
      <c r="J49" s="113" t="s">
        <v>1035</v>
      </c>
      <c r="K49" s="116">
        <v>4217345</v>
      </c>
      <c r="L49" s="115" t="s">
        <v>1148</v>
      </c>
      <c r="M49" s="117">
        <v>1</v>
      </c>
      <c r="N49" s="115" t="s">
        <v>27</v>
      </c>
      <c r="O49" s="115" t="s">
        <v>1148</v>
      </c>
      <c r="P49" s="78"/>
    </row>
    <row r="50" spans="1:16" s="6" customFormat="1" ht="24.75" customHeight="1" x14ac:dyDescent="0.25">
      <c r="A50" s="143">
        <v>3</v>
      </c>
      <c r="B50" s="111" t="s">
        <v>2665</v>
      </c>
      <c r="C50" s="112" t="s">
        <v>31</v>
      </c>
      <c r="D50" s="110" t="s">
        <v>2730</v>
      </c>
      <c r="E50" s="145">
        <v>31778</v>
      </c>
      <c r="F50" s="145">
        <v>32142</v>
      </c>
      <c r="G50" s="160">
        <f t="shared" si="2"/>
        <v>12.133333333333333</v>
      </c>
      <c r="H50" s="119" t="s">
        <v>2679</v>
      </c>
      <c r="I50" s="113" t="s">
        <v>1155</v>
      </c>
      <c r="J50" s="113" t="s">
        <v>1035</v>
      </c>
      <c r="K50" s="116">
        <v>7111518</v>
      </c>
      <c r="L50" s="115" t="s">
        <v>1148</v>
      </c>
      <c r="M50" s="117">
        <v>1</v>
      </c>
      <c r="N50" s="115" t="s">
        <v>27</v>
      </c>
      <c r="O50" s="115" t="s">
        <v>1148</v>
      </c>
      <c r="P50" s="78"/>
    </row>
    <row r="51" spans="1:16" s="6" customFormat="1" ht="24.75" customHeight="1" outlineLevel="1" x14ac:dyDescent="0.25">
      <c r="A51" s="143">
        <v>4</v>
      </c>
      <c r="B51" s="111" t="s">
        <v>2665</v>
      </c>
      <c r="C51" s="112" t="s">
        <v>31</v>
      </c>
      <c r="D51" s="110" t="s">
        <v>2731</v>
      </c>
      <c r="E51" s="145">
        <v>32143</v>
      </c>
      <c r="F51" s="145">
        <v>32416</v>
      </c>
      <c r="G51" s="160">
        <f t="shared" ref="G51:G107" si="3">IF(AND(E51&lt;&gt;"",F51&lt;&gt;""),((F51-E51)/30),"")</f>
        <v>9.1</v>
      </c>
      <c r="H51" s="114" t="s">
        <v>2680</v>
      </c>
      <c r="I51" s="113" t="s">
        <v>1155</v>
      </c>
      <c r="J51" s="113" t="s">
        <v>1035</v>
      </c>
      <c r="K51" s="116">
        <v>13316799</v>
      </c>
      <c r="L51" s="115" t="s">
        <v>1148</v>
      </c>
      <c r="M51" s="117">
        <v>1</v>
      </c>
      <c r="N51" s="115" t="s">
        <v>27</v>
      </c>
      <c r="O51" s="115" t="s">
        <v>1148</v>
      </c>
      <c r="P51" s="78"/>
    </row>
    <row r="52" spans="1:16" s="7" customFormat="1" ht="24.75" customHeight="1" outlineLevel="1" x14ac:dyDescent="0.25">
      <c r="A52" s="144">
        <v>5</v>
      </c>
      <c r="B52" s="122" t="s">
        <v>2665</v>
      </c>
      <c r="C52" s="112" t="s">
        <v>31</v>
      </c>
      <c r="D52" s="110" t="s">
        <v>2732</v>
      </c>
      <c r="E52" s="145">
        <v>32874</v>
      </c>
      <c r="F52" s="145">
        <v>33238</v>
      </c>
      <c r="G52" s="160">
        <f t="shared" si="3"/>
        <v>12.133333333333333</v>
      </c>
      <c r="H52" s="119" t="s">
        <v>2681</v>
      </c>
      <c r="I52" s="113" t="s">
        <v>1155</v>
      </c>
      <c r="J52" s="113" t="s">
        <v>1035</v>
      </c>
      <c r="K52" s="116">
        <v>20767707</v>
      </c>
      <c r="L52" s="115" t="s">
        <v>1148</v>
      </c>
      <c r="M52" s="117">
        <v>1</v>
      </c>
      <c r="N52" s="115" t="s">
        <v>27</v>
      </c>
      <c r="O52" s="115" t="s">
        <v>1148</v>
      </c>
      <c r="P52" s="79"/>
    </row>
    <row r="53" spans="1:16" s="7" customFormat="1" ht="24.75" customHeight="1" outlineLevel="1" x14ac:dyDescent="0.25">
      <c r="A53" s="144">
        <v>6</v>
      </c>
      <c r="B53" s="122" t="s">
        <v>2665</v>
      </c>
      <c r="C53" s="124" t="s">
        <v>31</v>
      </c>
      <c r="D53" s="110" t="s">
        <v>2733</v>
      </c>
      <c r="E53" s="145">
        <v>33420</v>
      </c>
      <c r="F53" s="145">
        <v>33511</v>
      </c>
      <c r="G53" s="160">
        <f t="shared" si="3"/>
        <v>3.0333333333333332</v>
      </c>
      <c r="H53" s="119" t="s">
        <v>2682</v>
      </c>
      <c r="I53" s="113" t="s">
        <v>1155</v>
      </c>
      <c r="J53" s="113" t="s">
        <v>1035</v>
      </c>
      <c r="K53" s="116">
        <v>6094513</v>
      </c>
      <c r="L53" s="115" t="s">
        <v>1148</v>
      </c>
      <c r="M53" s="117">
        <v>1</v>
      </c>
      <c r="N53" s="115" t="s">
        <v>27</v>
      </c>
      <c r="O53" s="115" t="s">
        <v>1148</v>
      </c>
      <c r="P53" s="79"/>
    </row>
    <row r="54" spans="1:16" s="7" customFormat="1" ht="24.75" customHeight="1" outlineLevel="1" x14ac:dyDescent="0.25">
      <c r="A54" s="144">
        <v>7</v>
      </c>
      <c r="B54" s="122" t="s">
        <v>2665</v>
      </c>
      <c r="C54" s="124" t="s">
        <v>31</v>
      </c>
      <c r="D54" s="110" t="s">
        <v>2734</v>
      </c>
      <c r="E54" s="145">
        <v>33604</v>
      </c>
      <c r="F54" s="145">
        <v>33785</v>
      </c>
      <c r="G54" s="160">
        <f t="shared" si="3"/>
        <v>6.0333333333333332</v>
      </c>
      <c r="H54" s="114" t="s">
        <v>2683</v>
      </c>
      <c r="I54" s="113" t="s">
        <v>1155</v>
      </c>
      <c r="J54" s="113" t="s">
        <v>1035</v>
      </c>
      <c r="K54" s="118">
        <v>15115068</v>
      </c>
      <c r="L54" s="115" t="s">
        <v>1148</v>
      </c>
      <c r="M54" s="117">
        <v>1</v>
      </c>
      <c r="N54" s="115" t="s">
        <v>27</v>
      </c>
      <c r="O54" s="115" t="s">
        <v>1148</v>
      </c>
      <c r="P54" s="79"/>
    </row>
    <row r="55" spans="1:16" s="7" customFormat="1" ht="24.75" customHeight="1" outlineLevel="1" x14ac:dyDescent="0.25">
      <c r="A55" s="144">
        <v>8</v>
      </c>
      <c r="B55" s="122" t="s">
        <v>2665</v>
      </c>
      <c r="C55" s="124" t="s">
        <v>31</v>
      </c>
      <c r="D55" s="110" t="s">
        <v>2735</v>
      </c>
      <c r="E55" s="145">
        <v>33970</v>
      </c>
      <c r="F55" s="145">
        <v>34334</v>
      </c>
      <c r="G55" s="160">
        <f t="shared" si="3"/>
        <v>12.133333333333333</v>
      </c>
      <c r="H55" s="114" t="s">
        <v>2684</v>
      </c>
      <c r="I55" s="113" t="s">
        <v>1155</v>
      </c>
      <c r="J55" s="113" t="s">
        <v>1035</v>
      </c>
      <c r="K55" s="118">
        <v>30205187</v>
      </c>
      <c r="L55" s="115" t="s">
        <v>1148</v>
      </c>
      <c r="M55" s="117">
        <v>1</v>
      </c>
      <c r="N55" s="115" t="s">
        <v>27</v>
      </c>
      <c r="O55" s="115" t="s">
        <v>1148</v>
      </c>
      <c r="P55" s="79"/>
    </row>
    <row r="56" spans="1:16" s="7" customFormat="1" ht="24.75" customHeight="1" outlineLevel="1" x14ac:dyDescent="0.25">
      <c r="A56" s="144">
        <v>9</v>
      </c>
      <c r="B56" s="122" t="s">
        <v>2665</v>
      </c>
      <c r="C56" s="124" t="s">
        <v>31</v>
      </c>
      <c r="D56" s="110" t="s">
        <v>2736</v>
      </c>
      <c r="E56" s="145">
        <v>34341</v>
      </c>
      <c r="F56" s="145">
        <v>34699</v>
      </c>
      <c r="G56" s="160">
        <f t="shared" si="3"/>
        <v>11.933333333333334</v>
      </c>
      <c r="H56" s="114" t="s">
        <v>2685</v>
      </c>
      <c r="I56" s="113" t="s">
        <v>1155</v>
      </c>
      <c r="J56" s="113" t="s">
        <v>1035</v>
      </c>
      <c r="K56" s="118">
        <v>44000065</v>
      </c>
      <c r="L56" s="115" t="s">
        <v>1148</v>
      </c>
      <c r="M56" s="117">
        <v>1</v>
      </c>
      <c r="N56" s="115" t="s">
        <v>27</v>
      </c>
      <c r="O56" s="115" t="s">
        <v>1148</v>
      </c>
      <c r="P56" s="79"/>
    </row>
    <row r="57" spans="1:16" s="7" customFormat="1" ht="24.75" customHeight="1" outlineLevel="1" x14ac:dyDescent="0.25">
      <c r="A57" s="144">
        <v>10</v>
      </c>
      <c r="B57" s="122" t="s">
        <v>2665</v>
      </c>
      <c r="C57" s="124" t="s">
        <v>31</v>
      </c>
      <c r="D57" s="63" t="s">
        <v>2737</v>
      </c>
      <c r="E57" s="145">
        <v>34700</v>
      </c>
      <c r="F57" s="145">
        <v>35063</v>
      </c>
      <c r="G57" s="160">
        <f t="shared" si="3"/>
        <v>12.1</v>
      </c>
      <c r="H57" s="64" t="s">
        <v>2686</v>
      </c>
      <c r="I57" s="63" t="s">
        <v>1155</v>
      </c>
      <c r="J57" s="63" t="s">
        <v>1035</v>
      </c>
      <c r="K57" s="66">
        <v>54013400</v>
      </c>
      <c r="L57" s="65" t="s">
        <v>1148</v>
      </c>
      <c r="M57" s="67">
        <v>1</v>
      </c>
      <c r="N57" s="65" t="s">
        <v>27</v>
      </c>
      <c r="O57" s="65" t="s">
        <v>1148</v>
      </c>
      <c r="P57" s="79"/>
    </row>
    <row r="58" spans="1:16" s="7" customFormat="1" ht="24.75" customHeight="1" outlineLevel="1" x14ac:dyDescent="0.25">
      <c r="A58" s="144">
        <v>11</v>
      </c>
      <c r="B58" s="122" t="s">
        <v>2665</v>
      </c>
      <c r="C58" s="124" t="s">
        <v>31</v>
      </c>
      <c r="D58" s="63" t="s">
        <v>2738</v>
      </c>
      <c r="E58" s="145">
        <v>35066</v>
      </c>
      <c r="F58" s="145">
        <v>35430</v>
      </c>
      <c r="G58" s="160">
        <f t="shared" si="3"/>
        <v>12.133333333333333</v>
      </c>
      <c r="H58" s="64" t="s">
        <v>2687</v>
      </c>
      <c r="I58" s="63" t="s">
        <v>1155</v>
      </c>
      <c r="J58" s="63" t="s">
        <v>1035</v>
      </c>
      <c r="K58" s="66">
        <v>47180565</v>
      </c>
      <c r="L58" s="65" t="s">
        <v>1148</v>
      </c>
      <c r="M58" s="67">
        <v>1</v>
      </c>
      <c r="N58" s="65" t="s">
        <v>27</v>
      </c>
      <c r="O58" s="65" t="s">
        <v>1148</v>
      </c>
      <c r="P58" s="79"/>
    </row>
    <row r="59" spans="1:16" s="7" customFormat="1" ht="24.75" customHeight="1" outlineLevel="1" x14ac:dyDescent="0.25">
      <c r="A59" s="144">
        <v>12</v>
      </c>
      <c r="B59" s="122" t="s">
        <v>2665</v>
      </c>
      <c r="C59" s="124" t="s">
        <v>31</v>
      </c>
      <c r="D59" s="121" t="s">
        <v>2739</v>
      </c>
      <c r="E59" s="145">
        <v>35432</v>
      </c>
      <c r="F59" s="145">
        <v>35795</v>
      </c>
      <c r="G59" s="160">
        <f t="shared" si="3"/>
        <v>12.1</v>
      </c>
      <c r="H59" s="64" t="s">
        <v>2687</v>
      </c>
      <c r="I59" s="63" t="s">
        <v>1155</v>
      </c>
      <c r="J59" s="63" t="s">
        <v>1035</v>
      </c>
      <c r="K59" s="66">
        <v>56125962</v>
      </c>
      <c r="L59" s="65" t="s">
        <v>1148</v>
      </c>
      <c r="M59" s="67">
        <v>1</v>
      </c>
      <c r="N59" s="65" t="s">
        <v>27</v>
      </c>
      <c r="O59" s="65" t="s">
        <v>1148</v>
      </c>
      <c r="P59" s="79"/>
    </row>
    <row r="60" spans="1:16" s="7" customFormat="1" ht="24.75" customHeight="1" outlineLevel="1" x14ac:dyDescent="0.25">
      <c r="A60" s="144">
        <v>13</v>
      </c>
      <c r="B60" s="122" t="s">
        <v>2665</v>
      </c>
      <c r="C60" s="124" t="s">
        <v>31</v>
      </c>
      <c r="D60" s="121" t="s">
        <v>2740</v>
      </c>
      <c r="E60" s="145">
        <v>35801</v>
      </c>
      <c r="F60" s="145">
        <v>36160</v>
      </c>
      <c r="G60" s="160">
        <f t="shared" si="3"/>
        <v>11.966666666666667</v>
      </c>
      <c r="H60" s="64" t="s">
        <v>2688</v>
      </c>
      <c r="I60" s="63" t="s">
        <v>1155</v>
      </c>
      <c r="J60" s="63" t="s">
        <v>1035</v>
      </c>
      <c r="K60" s="66">
        <v>128747517</v>
      </c>
      <c r="L60" s="65" t="s">
        <v>1148</v>
      </c>
      <c r="M60" s="67">
        <v>1</v>
      </c>
      <c r="N60" s="65" t="s">
        <v>27</v>
      </c>
      <c r="O60" s="65" t="s">
        <v>1148</v>
      </c>
      <c r="P60" s="79"/>
    </row>
    <row r="61" spans="1:16" s="7" customFormat="1" ht="24.75" customHeight="1" outlineLevel="1" x14ac:dyDescent="0.25">
      <c r="A61" s="144">
        <v>14</v>
      </c>
      <c r="B61" s="122" t="s">
        <v>2665</v>
      </c>
      <c r="C61" s="124" t="s">
        <v>31</v>
      </c>
      <c r="D61" s="63" t="s">
        <v>2728</v>
      </c>
      <c r="E61" s="145">
        <v>36164</v>
      </c>
      <c r="F61" s="145">
        <v>36525</v>
      </c>
      <c r="G61" s="160">
        <f t="shared" si="3"/>
        <v>12.033333333333333</v>
      </c>
      <c r="H61" s="64" t="s">
        <v>2688</v>
      </c>
      <c r="I61" s="63" t="s">
        <v>1155</v>
      </c>
      <c r="J61" s="63" t="s">
        <v>1035</v>
      </c>
      <c r="K61" s="66">
        <v>147583398</v>
      </c>
      <c r="L61" s="65" t="s">
        <v>1148</v>
      </c>
      <c r="M61" s="67">
        <v>1</v>
      </c>
      <c r="N61" s="65" t="s">
        <v>27</v>
      </c>
      <c r="O61" s="65" t="s">
        <v>1148</v>
      </c>
      <c r="P61" s="79"/>
    </row>
    <row r="62" spans="1:16" s="7" customFormat="1" ht="24.75" customHeight="1" outlineLevel="1" x14ac:dyDescent="0.25">
      <c r="A62" s="144">
        <v>15</v>
      </c>
      <c r="B62" s="122" t="s">
        <v>2665</v>
      </c>
      <c r="C62" s="124" t="s">
        <v>31</v>
      </c>
      <c r="D62" s="63" t="s">
        <v>2727</v>
      </c>
      <c r="E62" s="145">
        <v>36529</v>
      </c>
      <c r="F62" s="145">
        <v>36891</v>
      </c>
      <c r="G62" s="160">
        <f t="shared" si="3"/>
        <v>12.066666666666666</v>
      </c>
      <c r="H62" s="64" t="s">
        <v>2689</v>
      </c>
      <c r="I62" s="63" t="s">
        <v>1155</v>
      </c>
      <c r="J62" s="63" t="s">
        <v>1035</v>
      </c>
      <c r="K62" s="66">
        <v>82684787</v>
      </c>
      <c r="L62" s="65" t="s">
        <v>1148</v>
      </c>
      <c r="M62" s="67">
        <v>1</v>
      </c>
      <c r="N62" s="65" t="s">
        <v>27</v>
      </c>
      <c r="O62" s="65" t="s">
        <v>1148</v>
      </c>
      <c r="P62" s="79"/>
    </row>
    <row r="63" spans="1:16" s="7" customFormat="1" ht="24.75" customHeight="1" outlineLevel="1" x14ac:dyDescent="0.25">
      <c r="A63" s="144">
        <v>16</v>
      </c>
      <c r="B63" s="122" t="s">
        <v>2665</v>
      </c>
      <c r="C63" s="124" t="s">
        <v>31</v>
      </c>
      <c r="D63" s="63" t="s">
        <v>2726</v>
      </c>
      <c r="E63" s="145">
        <v>36893</v>
      </c>
      <c r="F63" s="145">
        <v>37256</v>
      </c>
      <c r="G63" s="160">
        <f t="shared" si="3"/>
        <v>12.1</v>
      </c>
      <c r="H63" s="64" t="s">
        <v>2689</v>
      </c>
      <c r="I63" s="63" t="s">
        <v>1155</v>
      </c>
      <c r="J63" s="63" t="s">
        <v>1035</v>
      </c>
      <c r="K63" s="66">
        <v>91073848</v>
      </c>
      <c r="L63" s="65" t="s">
        <v>1148</v>
      </c>
      <c r="M63" s="67">
        <v>1</v>
      </c>
      <c r="N63" s="65" t="s">
        <v>27</v>
      </c>
      <c r="O63" s="65" t="s">
        <v>1148</v>
      </c>
      <c r="P63" s="79"/>
    </row>
    <row r="64" spans="1:16" s="7" customFormat="1" ht="24.75" customHeight="1" outlineLevel="1" x14ac:dyDescent="0.25">
      <c r="A64" s="144">
        <v>17</v>
      </c>
      <c r="B64" s="122" t="s">
        <v>2665</v>
      </c>
      <c r="C64" s="124" t="s">
        <v>31</v>
      </c>
      <c r="D64" s="63" t="s">
        <v>2725</v>
      </c>
      <c r="E64" s="145">
        <v>37258</v>
      </c>
      <c r="F64" s="145">
        <v>37621</v>
      </c>
      <c r="G64" s="160">
        <f t="shared" si="3"/>
        <v>12.1</v>
      </c>
      <c r="H64" s="64" t="s">
        <v>2690</v>
      </c>
      <c r="I64" s="63" t="s">
        <v>1155</v>
      </c>
      <c r="J64" s="63" t="s">
        <v>1035</v>
      </c>
      <c r="K64" s="66">
        <v>217347360</v>
      </c>
      <c r="L64" s="65" t="s">
        <v>1148</v>
      </c>
      <c r="M64" s="67">
        <v>1</v>
      </c>
      <c r="N64" s="65" t="s">
        <v>27</v>
      </c>
      <c r="O64" s="65" t="s">
        <v>1148</v>
      </c>
      <c r="P64" s="79"/>
    </row>
    <row r="65" spans="1:16" s="7" customFormat="1" ht="24.75" customHeight="1" outlineLevel="1" x14ac:dyDescent="0.25">
      <c r="A65" s="144">
        <v>18</v>
      </c>
      <c r="B65" s="122" t="s">
        <v>2665</v>
      </c>
      <c r="C65" s="124" t="s">
        <v>31</v>
      </c>
      <c r="D65" s="63" t="s">
        <v>2724</v>
      </c>
      <c r="E65" s="145">
        <v>37712</v>
      </c>
      <c r="F65" s="145">
        <v>37986</v>
      </c>
      <c r="G65" s="160">
        <f t="shared" si="3"/>
        <v>9.1333333333333329</v>
      </c>
      <c r="H65" s="64" t="s">
        <v>2691</v>
      </c>
      <c r="I65" s="63" t="s">
        <v>1155</v>
      </c>
      <c r="J65" s="63" t="s">
        <v>1035</v>
      </c>
      <c r="K65" s="66">
        <v>156173496</v>
      </c>
      <c r="L65" s="65" t="s">
        <v>1148</v>
      </c>
      <c r="M65" s="67">
        <v>1</v>
      </c>
      <c r="N65" s="65" t="s">
        <v>27</v>
      </c>
      <c r="O65" s="65" t="s">
        <v>1148</v>
      </c>
      <c r="P65" s="79"/>
    </row>
    <row r="66" spans="1:16" s="7" customFormat="1" ht="24.75" customHeight="1" outlineLevel="1" x14ac:dyDescent="0.25">
      <c r="A66" s="144">
        <v>19</v>
      </c>
      <c r="B66" s="122" t="s">
        <v>2665</v>
      </c>
      <c r="C66" s="124" t="s">
        <v>31</v>
      </c>
      <c r="D66" s="63" t="s">
        <v>2723</v>
      </c>
      <c r="E66" s="145">
        <v>38019</v>
      </c>
      <c r="F66" s="145">
        <v>38352</v>
      </c>
      <c r="G66" s="160">
        <f t="shared" si="3"/>
        <v>11.1</v>
      </c>
      <c r="H66" s="64" t="s">
        <v>2692</v>
      </c>
      <c r="I66" s="63" t="s">
        <v>1155</v>
      </c>
      <c r="J66" s="63" t="s">
        <v>1035</v>
      </c>
      <c r="K66" s="66">
        <v>482752119</v>
      </c>
      <c r="L66" s="65" t="s">
        <v>1148</v>
      </c>
      <c r="M66" s="67">
        <v>1</v>
      </c>
      <c r="N66" s="65" t="s">
        <v>27</v>
      </c>
      <c r="O66" s="65" t="s">
        <v>1148</v>
      </c>
      <c r="P66" s="79"/>
    </row>
    <row r="67" spans="1:16" s="7" customFormat="1" ht="24.75" customHeight="1" outlineLevel="1" x14ac:dyDescent="0.25">
      <c r="A67" s="144">
        <v>20</v>
      </c>
      <c r="B67" s="122" t="s">
        <v>2665</v>
      </c>
      <c r="C67" s="124" t="s">
        <v>31</v>
      </c>
      <c r="D67" s="63" t="s">
        <v>2722</v>
      </c>
      <c r="E67" s="145">
        <v>38386</v>
      </c>
      <c r="F67" s="145">
        <v>38717</v>
      </c>
      <c r="G67" s="160">
        <f t="shared" si="3"/>
        <v>11.033333333333333</v>
      </c>
      <c r="H67" s="64" t="s">
        <v>2693</v>
      </c>
      <c r="I67" s="63" t="s">
        <v>1155</v>
      </c>
      <c r="J67" s="63" t="s">
        <v>1035</v>
      </c>
      <c r="K67" s="66">
        <v>507710690</v>
      </c>
      <c r="L67" s="65" t="s">
        <v>1148</v>
      </c>
      <c r="M67" s="67">
        <v>1</v>
      </c>
      <c r="N67" s="65" t="s">
        <v>27</v>
      </c>
      <c r="O67" s="65" t="s">
        <v>1148</v>
      </c>
      <c r="P67" s="79"/>
    </row>
    <row r="68" spans="1:16" s="7" customFormat="1" ht="24.75" customHeight="1" outlineLevel="1" x14ac:dyDescent="0.25">
      <c r="A68" s="144">
        <v>21</v>
      </c>
      <c r="B68" s="122" t="s">
        <v>2665</v>
      </c>
      <c r="C68" s="124" t="s">
        <v>31</v>
      </c>
      <c r="D68" s="63" t="s">
        <v>2721</v>
      </c>
      <c r="E68" s="145">
        <v>38719</v>
      </c>
      <c r="F68" s="145">
        <v>39082</v>
      </c>
      <c r="G68" s="160">
        <f t="shared" si="3"/>
        <v>12.1</v>
      </c>
      <c r="H68" s="64" t="s">
        <v>2694</v>
      </c>
      <c r="I68" s="63" t="s">
        <v>1155</v>
      </c>
      <c r="J68" s="63" t="s">
        <v>1035</v>
      </c>
      <c r="K68" s="66">
        <v>534733368</v>
      </c>
      <c r="L68" s="65" t="s">
        <v>1148</v>
      </c>
      <c r="M68" s="67">
        <v>1</v>
      </c>
      <c r="N68" s="65" t="s">
        <v>27</v>
      </c>
      <c r="O68" s="65" t="s">
        <v>1148</v>
      </c>
      <c r="P68" s="79"/>
    </row>
    <row r="69" spans="1:16" s="7" customFormat="1" ht="24.75" customHeight="1" outlineLevel="1" x14ac:dyDescent="0.25">
      <c r="A69" s="144">
        <v>22</v>
      </c>
      <c r="B69" s="122" t="s">
        <v>2665</v>
      </c>
      <c r="C69" s="124" t="s">
        <v>31</v>
      </c>
      <c r="D69" s="63" t="s">
        <v>2720</v>
      </c>
      <c r="E69" s="145">
        <v>39114</v>
      </c>
      <c r="F69" s="145">
        <v>39447</v>
      </c>
      <c r="G69" s="160">
        <f t="shared" si="3"/>
        <v>11.1</v>
      </c>
      <c r="H69" s="64" t="s">
        <v>2695</v>
      </c>
      <c r="I69" s="63" t="s">
        <v>1155</v>
      </c>
      <c r="J69" s="63" t="s">
        <v>1035</v>
      </c>
      <c r="K69" s="66">
        <v>51510468</v>
      </c>
      <c r="L69" s="65" t="s">
        <v>1148</v>
      </c>
      <c r="M69" s="67">
        <v>1</v>
      </c>
      <c r="N69" s="65" t="s">
        <v>27</v>
      </c>
      <c r="O69" s="65" t="s">
        <v>1148</v>
      </c>
      <c r="P69" s="79"/>
    </row>
    <row r="70" spans="1:16" s="7" customFormat="1" ht="24.75" customHeight="1" outlineLevel="1" x14ac:dyDescent="0.25">
      <c r="A70" s="144">
        <v>23</v>
      </c>
      <c r="B70" s="122" t="s">
        <v>2665</v>
      </c>
      <c r="C70" s="65" t="s">
        <v>31</v>
      </c>
      <c r="D70" s="63" t="s">
        <v>2719</v>
      </c>
      <c r="E70" s="145">
        <v>39449</v>
      </c>
      <c r="F70" s="145">
        <v>39813</v>
      </c>
      <c r="G70" s="160">
        <f t="shared" si="3"/>
        <v>12.133333333333333</v>
      </c>
      <c r="H70" s="64" t="s">
        <v>2696</v>
      </c>
      <c r="I70" s="63" t="s">
        <v>1155</v>
      </c>
      <c r="J70" s="63" t="s">
        <v>1035</v>
      </c>
      <c r="K70" s="66">
        <v>575368396</v>
      </c>
      <c r="L70" s="65" t="s">
        <v>1148</v>
      </c>
      <c r="M70" s="67">
        <v>1</v>
      </c>
      <c r="N70" s="65" t="s">
        <v>27</v>
      </c>
      <c r="O70" s="65" t="s">
        <v>1148</v>
      </c>
      <c r="P70" s="79"/>
    </row>
    <row r="71" spans="1:16" s="7" customFormat="1" ht="24.75" customHeight="1" outlineLevel="1" x14ac:dyDescent="0.25">
      <c r="A71" s="144">
        <v>24</v>
      </c>
      <c r="B71" s="122" t="s">
        <v>2665</v>
      </c>
      <c r="C71" s="65" t="s">
        <v>31</v>
      </c>
      <c r="D71" s="63" t="s">
        <v>2718</v>
      </c>
      <c r="E71" s="145">
        <v>39904</v>
      </c>
      <c r="F71" s="145">
        <v>40178</v>
      </c>
      <c r="G71" s="160">
        <f t="shared" si="3"/>
        <v>9.1333333333333329</v>
      </c>
      <c r="H71" s="64" t="s">
        <v>2697</v>
      </c>
      <c r="I71" s="63" t="s">
        <v>1155</v>
      </c>
      <c r="J71" s="63" t="s">
        <v>1035</v>
      </c>
      <c r="K71" s="66">
        <v>507632469</v>
      </c>
      <c r="L71" s="65" t="s">
        <v>1148</v>
      </c>
      <c r="M71" s="67">
        <v>1</v>
      </c>
      <c r="N71" s="65" t="s">
        <v>27</v>
      </c>
      <c r="O71" s="65" t="s">
        <v>1148</v>
      </c>
      <c r="P71" s="79"/>
    </row>
    <row r="72" spans="1:16" s="7" customFormat="1" ht="24.75" customHeight="1" outlineLevel="1" x14ac:dyDescent="0.25">
      <c r="A72" s="144">
        <v>25</v>
      </c>
      <c r="B72" s="122" t="s">
        <v>2665</v>
      </c>
      <c r="C72" s="65" t="s">
        <v>31</v>
      </c>
      <c r="D72" s="63" t="s">
        <v>2717</v>
      </c>
      <c r="E72" s="145">
        <v>40180</v>
      </c>
      <c r="F72" s="145">
        <v>40543</v>
      </c>
      <c r="G72" s="160">
        <f t="shared" si="3"/>
        <v>12.1</v>
      </c>
      <c r="H72" s="64" t="s">
        <v>2698</v>
      </c>
      <c r="I72" s="63" t="s">
        <v>1155</v>
      </c>
      <c r="J72" s="63" t="s">
        <v>1035</v>
      </c>
      <c r="K72" s="66">
        <v>202650158</v>
      </c>
      <c r="L72" s="65" t="s">
        <v>1148</v>
      </c>
      <c r="M72" s="67">
        <v>1</v>
      </c>
      <c r="N72" s="65" t="s">
        <v>27</v>
      </c>
      <c r="O72" s="65" t="s">
        <v>1148</v>
      </c>
      <c r="P72" s="79"/>
    </row>
    <row r="73" spans="1:16" s="7" customFormat="1" ht="24.75" customHeight="1" outlineLevel="1" x14ac:dyDescent="0.25">
      <c r="A73" s="144">
        <v>26</v>
      </c>
      <c r="B73" s="122" t="s">
        <v>2665</v>
      </c>
      <c r="C73" s="65" t="s">
        <v>31</v>
      </c>
      <c r="D73" s="63" t="s">
        <v>2716</v>
      </c>
      <c r="E73" s="145">
        <v>40546</v>
      </c>
      <c r="F73" s="145">
        <v>40908</v>
      </c>
      <c r="G73" s="160">
        <f t="shared" si="3"/>
        <v>12.066666666666666</v>
      </c>
      <c r="H73" s="64" t="s">
        <v>2699</v>
      </c>
      <c r="I73" s="63" t="s">
        <v>1155</v>
      </c>
      <c r="J73" s="63" t="s">
        <v>1035</v>
      </c>
      <c r="K73" s="66">
        <v>977922717</v>
      </c>
      <c r="L73" s="65" t="s">
        <v>1148</v>
      </c>
      <c r="M73" s="67">
        <v>1</v>
      </c>
      <c r="N73" s="65" t="s">
        <v>27</v>
      </c>
      <c r="O73" s="65" t="s">
        <v>1148</v>
      </c>
      <c r="P73" s="79"/>
    </row>
    <row r="74" spans="1:16" s="7" customFormat="1" ht="24.75" customHeight="1" outlineLevel="1" x14ac:dyDescent="0.25">
      <c r="A74" s="144">
        <v>27</v>
      </c>
      <c r="B74" s="122" t="s">
        <v>2665</v>
      </c>
      <c r="C74" s="65" t="s">
        <v>31</v>
      </c>
      <c r="D74" s="63" t="s">
        <v>2715</v>
      </c>
      <c r="E74" s="145">
        <v>41096</v>
      </c>
      <c r="F74" s="145">
        <v>41274</v>
      </c>
      <c r="G74" s="160">
        <f t="shared" si="3"/>
        <v>5.9333333333333336</v>
      </c>
      <c r="H74" s="64" t="s">
        <v>2700</v>
      </c>
      <c r="I74" s="63" t="s">
        <v>1155</v>
      </c>
      <c r="J74" s="63" t="s">
        <v>1035</v>
      </c>
      <c r="K74" s="66">
        <v>210263040</v>
      </c>
      <c r="L74" s="65" t="s">
        <v>1148</v>
      </c>
      <c r="M74" s="67">
        <v>1</v>
      </c>
      <c r="N74" s="65" t="s">
        <v>27</v>
      </c>
      <c r="O74" s="65" t="s">
        <v>1148</v>
      </c>
      <c r="P74" s="79"/>
    </row>
    <row r="75" spans="1:16" s="7" customFormat="1" ht="24.75" customHeight="1" outlineLevel="1" x14ac:dyDescent="0.25">
      <c r="A75" s="144">
        <v>28</v>
      </c>
      <c r="B75" s="122" t="s">
        <v>2665</v>
      </c>
      <c r="C75" s="65" t="s">
        <v>31</v>
      </c>
      <c r="D75" s="63" t="s">
        <v>2714</v>
      </c>
      <c r="E75" s="145">
        <v>41290</v>
      </c>
      <c r="F75" s="145">
        <v>41639</v>
      </c>
      <c r="G75" s="160">
        <f t="shared" si="3"/>
        <v>11.633333333333333</v>
      </c>
      <c r="H75" s="64" t="s">
        <v>2701</v>
      </c>
      <c r="I75" s="63" t="s">
        <v>1155</v>
      </c>
      <c r="J75" s="63" t="s">
        <v>1035</v>
      </c>
      <c r="K75" s="66">
        <v>18168900</v>
      </c>
      <c r="L75" s="65" t="s">
        <v>1148</v>
      </c>
      <c r="M75" s="67">
        <v>1</v>
      </c>
      <c r="N75" s="65" t="s">
        <v>27</v>
      </c>
      <c r="O75" s="65" t="s">
        <v>1148</v>
      </c>
      <c r="P75" s="79"/>
    </row>
    <row r="76" spans="1:16" s="7" customFormat="1" ht="24.75" customHeight="1" outlineLevel="1" x14ac:dyDescent="0.25">
      <c r="A76" s="144">
        <v>29</v>
      </c>
      <c r="B76" s="122" t="s">
        <v>2665</v>
      </c>
      <c r="C76" s="65" t="s">
        <v>31</v>
      </c>
      <c r="D76" s="63" t="s">
        <v>2713</v>
      </c>
      <c r="E76" s="145">
        <v>41254</v>
      </c>
      <c r="F76" s="145">
        <v>41851</v>
      </c>
      <c r="G76" s="160">
        <f t="shared" si="3"/>
        <v>19.899999999999999</v>
      </c>
      <c r="H76" s="64" t="s">
        <v>2702</v>
      </c>
      <c r="I76" s="63" t="s">
        <v>1155</v>
      </c>
      <c r="J76" s="63" t="s">
        <v>1035</v>
      </c>
      <c r="K76" s="66">
        <v>1370201184</v>
      </c>
      <c r="L76" s="65" t="s">
        <v>1148</v>
      </c>
      <c r="M76" s="67">
        <v>1</v>
      </c>
      <c r="N76" s="65" t="s">
        <v>27</v>
      </c>
      <c r="O76" s="65" t="s">
        <v>1148</v>
      </c>
      <c r="P76" s="79"/>
    </row>
    <row r="77" spans="1:16" s="7" customFormat="1" ht="24.75" customHeight="1" outlineLevel="1" x14ac:dyDescent="0.25">
      <c r="A77" s="144">
        <v>30</v>
      </c>
      <c r="B77" s="122" t="s">
        <v>2665</v>
      </c>
      <c r="C77" s="65" t="s">
        <v>31</v>
      </c>
      <c r="D77" s="63" t="s">
        <v>2712</v>
      </c>
      <c r="E77" s="145">
        <v>42018</v>
      </c>
      <c r="F77" s="145">
        <v>42369</v>
      </c>
      <c r="G77" s="160">
        <f t="shared" si="3"/>
        <v>11.7</v>
      </c>
      <c r="H77" s="64" t="s">
        <v>2703</v>
      </c>
      <c r="I77" s="63" t="s">
        <v>1155</v>
      </c>
      <c r="J77" s="63" t="s">
        <v>1035</v>
      </c>
      <c r="K77" s="66">
        <v>1093510608</v>
      </c>
      <c r="L77" s="65" t="s">
        <v>1148</v>
      </c>
      <c r="M77" s="67">
        <v>1</v>
      </c>
      <c r="N77" s="65" t="s">
        <v>27</v>
      </c>
      <c r="O77" s="65" t="s">
        <v>1148</v>
      </c>
      <c r="P77" s="79"/>
    </row>
    <row r="78" spans="1:16" s="7" customFormat="1" ht="24.75" customHeight="1" outlineLevel="1" x14ac:dyDescent="0.25">
      <c r="A78" s="144">
        <v>31</v>
      </c>
      <c r="B78" s="122" t="s">
        <v>2665</v>
      </c>
      <c r="C78" s="65" t="s">
        <v>31</v>
      </c>
      <c r="D78" s="63" t="s">
        <v>2711</v>
      </c>
      <c r="E78" s="145">
        <v>42399</v>
      </c>
      <c r="F78" s="145">
        <v>42674</v>
      </c>
      <c r="G78" s="160">
        <f t="shared" si="3"/>
        <v>9.1666666666666661</v>
      </c>
      <c r="H78" s="64" t="s">
        <v>2704</v>
      </c>
      <c r="I78" s="63" t="s">
        <v>1155</v>
      </c>
      <c r="J78" s="63" t="s">
        <v>1035</v>
      </c>
      <c r="K78" s="66">
        <v>361287530</v>
      </c>
      <c r="L78" s="65" t="s">
        <v>1148</v>
      </c>
      <c r="M78" s="67">
        <v>1</v>
      </c>
      <c r="N78" s="65" t="s">
        <v>27</v>
      </c>
      <c r="O78" s="65" t="s">
        <v>1148</v>
      </c>
      <c r="P78" s="79"/>
    </row>
    <row r="79" spans="1:16" s="7" customFormat="1" ht="24.75" customHeight="1" outlineLevel="1" x14ac:dyDescent="0.25">
      <c r="A79" s="144">
        <v>32</v>
      </c>
      <c r="B79" s="122" t="s">
        <v>2665</v>
      </c>
      <c r="C79" s="65" t="s">
        <v>31</v>
      </c>
      <c r="D79" s="63" t="s">
        <v>2710</v>
      </c>
      <c r="E79" s="145">
        <v>43055</v>
      </c>
      <c r="F79" s="145">
        <v>43281</v>
      </c>
      <c r="G79" s="160">
        <f t="shared" si="3"/>
        <v>7.5333333333333332</v>
      </c>
      <c r="H79" s="64" t="s">
        <v>2741</v>
      </c>
      <c r="I79" s="63" t="s">
        <v>1155</v>
      </c>
      <c r="J79" s="63" t="s">
        <v>1035</v>
      </c>
      <c r="K79" s="66">
        <v>778075110</v>
      </c>
      <c r="L79" s="65" t="s">
        <v>1148</v>
      </c>
      <c r="M79" s="67">
        <v>1</v>
      </c>
      <c r="N79" s="65" t="s">
        <v>27</v>
      </c>
      <c r="O79" s="65" t="s">
        <v>1148</v>
      </c>
      <c r="P79" s="79"/>
    </row>
    <row r="80" spans="1:16" s="7" customFormat="1" ht="24.75" customHeight="1" outlineLevel="1" x14ac:dyDescent="0.25">
      <c r="A80" s="144">
        <v>33</v>
      </c>
      <c r="B80" s="122" t="s">
        <v>2665</v>
      </c>
      <c r="C80" s="65" t="s">
        <v>31</v>
      </c>
      <c r="D80" s="63" t="s">
        <v>2743</v>
      </c>
      <c r="E80" s="145">
        <v>43482</v>
      </c>
      <c r="F80" s="145">
        <v>43812</v>
      </c>
      <c r="G80" s="160">
        <f t="shared" si="3"/>
        <v>11</v>
      </c>
      <c r="H80" s="64" t="s">
        <v>2744</v>
      </c>
      <c r="I80" s="63" t="s">
        <v>1155</v>
      </c>
      <c r="J80" s="63" t="s">
        <v>1035</v>
      </c>
      <c r="K80" s="66">
        <v>492607536</v>
      </c>
      <c r="L80" s="65" t="s">
        <v>1148</v>
      </c>
      <c r="M80" s="67">
        <v>1</v>
      </c>
      <c r="N80" s="65" t="s">
        <v>2634</v>
      </c>
      <c r="O80" s="65" t="s">
        <v>1148</v>
      </c>
      <c r="P80" s="79"/>
    </row>
    <row r="81" spans="1:16" s="7" customFormat="1" ht="24.75" customHeight="1" outlineLevel="1" x14ac:dyDescent="0.25">
      <c r="A81" s="144">
        <v>34</v>
      </c>
      <c r="B81" s="122"/>
      <c r="C81" s="65" t="s">
        <v>31</v>
      </c>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2742</v>
      </c>
      <c r="E114" s="145">
        <v>43882</v>
      </c>
      <c r="F114" s="145">
        <v>44196</v>
      </c>
      <c r="G114" s="160">
        <f>IF(AND(E114&lt;&gt;"",F114&lt;&gt;""),((F114-E114)/30),"")</f>
        <v>10.466666666666667</v>
      </c>
      <c r="H114" s="122" t="s">
        <v>2745</v>
      </c>
      <c r="I114" s="121" t="s">
        <v>64</v>
      </c>
      <c r="J114" s="121" t="s">
        <v>377</v>
      </c>
      <c r="K114" s="123">
        <v>1233708438</v>
      </c>
      <c r="L114" s="100">
        <f>+IF(AND(K114&gt;0,O114="Ejecución"),(K114/877802)*Tabla28[[#This Row],[% participación]],IF(AND(K114&gt;0,O114&lt;&gt;"Ejecución"),"-",""))</f>
        <v>1405.451842214987</v>
      </c>
      <c r="M114" s="124" t="s">
        <v>1148</v>
      </c>
      <c r="N114" s="173">
        <v>1</v>
      </c>
      <c r="O114" s="162" t="s">
        <v>1150</v>
      </c>
      <c r="P114" s="78"/>
    </row>
    <row r="115" spans="1:16" s="6" customFormat="1" ht="24.75" customHeight="1" x14ac:dyDescent="0.25">
      <c r="A115" s="143">
        <v>2</v>
      </c>
      <c r="B115" s="161" t="s">
        <v>2665</v>
      </c>
      <c r="C115" s="163" t="s">
        <v>31</v>
      </c>
      <c r="D115" s="63" t="s">
        <v>2746</v>
      </c>
      <c r="E115" s="145">
        <v>43885</v>
      </c>
      <c r="F115" s="145">
        <v>44196</v>
      </c>
      <c r="G115" s="160">
        <f t="shared" ref="G115:G116" si="4">IF(AND(E115&lt;&gt;"",F115&lt;&gt;""),((F115-E115)/30),"")</f>
        <v>10.366666666666667</v>
      </c>
      <c r="H115" s="64" t="s">
        <v>2747</v>
      </c>
      <c r="I115" s="63" t="s">
        <v>1156</v>
      </c>
      <c r="J115" s="63" t="s">
        <v>188</v>
      </c>
      <c r="K115" s="68">
        <v>6267350989</v>
      </c>
      <c r="L115" s="100">
        <f>+IF(AND(K115&gt;0,O115="Ejecución"),(K115/877802)*Tabla28[[#This Row],[% participación]],IF(AND(K115&gt;0,O115&lt;&gt;"Ejecución"),"-",""))</f>
        <v>7139.8230910843222</v>
      </c>
      <c r="M115" s="65" t="s">
        <v>1148</v>
      </c>
      <c r="N115" s="173">
        <v>1</v>
      </c>
      <c r="O115" s="162" t="s">
        <v>1150</v>
      </c>
      <c r="P115" s="78"/>
    </row>
    <row r="116" spans="1:16" s="6" customFormat="1" ht="24.75" customHeight="1" x14ac:dyDescent="0.25">
      <c r="A116" s="143">
        <v>3</v>
      </c>
      <c r="B116" s="161" t="s">
        <v>2665</v>
      </c>
      <c r="C116" s="163" t="s">
        <v>31</v>
      </c>
      <c r="D116" s="121" t="s">
        <v>2748</v>
      </c>
      <c r="E116" s="145">
        <v>43885</v>
      </c>
      <c r="F116" s="145">
        <v>44196</v>
      </c>
      <c r="G116" s="160">
        <f t="shared" si="4"/>
        <v>10.366666666666667</v>
      </c>
      <c r="H116" s="64" t="s">
        <v>2749</v>
      </c>
      <c r="I116" s="63" t="s">
        <v>163</v>
      </c>
      <c r="J116" s="63" t="s">
        <v>165</v>
      </c>
      <c r="K116" s="68">
        <v>2630819821</v>
      </c>
      <c r="L116" s="100">
        <f>+IF(AND(K116&gt;0,O116="Ejecución"),(K116/877802)*Tabla28[[#This Row],[% participación]],IF(AND(K116&gt;0,O116&lt;&gt;"Ejecución"),"-",""))</f>
        <v>2997.0538014267454</v>
      </c>
      <c r="M116" s="65" t="s">
        <v>1148</v>
      </c>
      <c r="N116" s="173">
        <v>1</v>
      </c>
      <c r="O116" s="162" t="s">
        <v>1150</v>
      </c>
      <c r="P116" s="78"/>
    </row>
    <row r="117" spans="1:16" s="6" customFormat="1" ht="24.75" customHeight="1" outlineLevel="1" x14ac:dyDescent="0.25">
      <c r="A117" s="143">
        <v>4</v>
      </c>
      <c r="B117" s="161" t="s">
        <v>2665</v>
      </c>
      <c r="C117" s="163" t="s">
        <v>31</v>
      </c>
      <c r="D117" s="63" t="s">
        <v>2750</v>
      </c>
      <c r="E117" s="145">
        <v>43881</v>
      </c>
      <c r="F117" s="145">
        <v>44196</v>
      </c>
      <c r="G117" s="160">
        <f t="shared" ref="G117:G159" si="5">IF(AND(E117&lt;&gt;"",F117&lt;&gt;""),((F117-E117)/30),"")</f>
        <v>10.5</v>
      </c>
      <c r="H117" s="64" t="s">
        <v>2752</v>
      </c>
      <c r="I117" s="63" t="s">
        <v>887</v>
      </c>
      <c r="J117" s="63" t="s">
        <v>889</v>
      </c>
      <c r="K117" s="68">
        <v>558108896</v>
      </c>
      <c r="L117" s="100">
        <f>+IF(AND(K117&gt;0,O117="Ejecución"),(K117/877802)*Tabla28[[#This Row],[% participación]],IF(AND(K117&gt;0,O117&lt;&gt;"Ejecución"),"-",""))</f>
        <v>635.80271633010636</v>
      </c>
      <c r="M117" s="65" t="s">
        <v>1148</v>
      </c>
      <c r="N117" s="173">
        <v>1</v>
      </c>
      <c r="O117" s="162" t="s">
        <v>1150</v>
      </c>
      <c r="P117" s="78"/>
    </row>
    <row r="118" spans="1:16" s="7" customFormat="1" ht="24.75" customHeight="1" outlineLevel="1" x14ac:dyDescent="0.25">
      <c r="A118" s="144">
        <v>5</v>
      </c>
      <c r="B118" s="161" t="s">
        <v>2665</v>
      </c>
      <c r="C118" s="163" t="s">
        <v>31</v>
      </c>
      <c r="D118" s="63" t="s">
        <v>2753</v>
      </c>
      <c r="E118" s="145">
        <v>43885</v>
      </c>
      <c r="F118" s="145">
        <v>44196</v>
      </c>
      <c r="G118" s="160">
        <f t="shared" si="5"/>
        <v>10.366666666666667</v>
      </c>
      <c r="H118" s="64" t="s">
        <v>2754</v>
      </c>
      <c r="I118" s="63" t="s">
        <v>1157</v>
      </c>
      <c r="J118" s="63" t="s">
        <v>845</v>
      </c>
      <c r="K118" s="68">
        <v>679695300</v>
      </c>
      <c r="L118" s="100">
        <f>+IF(AND(K118&gt;0,O118="Ejecución"),(K118/877802)*Tabla28[[#This Row],[% participación]],IF(AND(K118&gt;0,O118&lt;&gt;"Ejecución"),"-",""))</f>
        <v>774.3150505467064</v>
      </c>
      <c r="M118" s="65" t="s">
        <v>1148</v>
      </c>
      <c r="N118" s="173">
        <v>1</v>
      </c>
      <c r="O118" s="162" t="s">
        <v>1150</v>
      </c>
      <c r="P118" s="79"/>
    </row>
    <row r="119" spans="1:16" s="7" customFormat="1" ht="24.75" customHeight="1" outlineLevel="1" x14ac:dyDescent="0.25">
      <c r="A119" s="144">
        <v>6</v>
      </c>
      <c r="B119" s="161" t="s">
        <v>2665</v>
      </c>
      <c r="C119" s="163" t="s">
        <v>31</v>
      </c>
      <c r="D119" s="121" t="s">
        <v>2755</v>
      </c>
      <c r="E119" s="145">
        <v>44166</v>
      </c>
      <c r="F119" s="145">
        <v>44773</v>
      </c>
      <c r="G119" s="160">
        <f t="shared" si="5"/>
        <v>20.233333333333334</v>
      </c>
      <c r="H119" s="64" t="s">
        <v>2751</v>
      </c>
      <c r="I119" s="63" t="s">
        <v>1157</v>
      </c>
      <c r="J119" s="63" t="s">
        <v>837</v>
      </c>
      <c r="K119" s="68">
        <v>1255721089</v>
      </c>
      <c r="L119" s="100">
        <f>+IF(AND(K119&gt;0,O119="Ejecución"),(K119/877802)*Tabla28[[#This Row],[% participación]],IF(AND(K119&gt;0,O119&lt;&gt;"Ejecución"),"-",""))</f>
        <v>1430.5288538873231</v>
      </c>
      <c r="M119" s="65" t="s">
        <v>1148</v>
      </c>
      <c r="N119" s="173">
        <f t="shared" ref="N119:N160" si="6">+IF(M119="No",1,IF(M119="Si","Ingrese %",""))</f>
        <v>1</v>
      </c>
      <c r="O119" s="162" t="s">
        <v>1150</v>
      </c>
      <c r="P119" s="79"/>
    </row>
    <row r="120" spans="1:16" s="7" customFormat="1" ht="24.75" customHeight="1" outlineLevel="1" x14ac:dyDescent="0.25">
      <c r="A120" s="144">
        <v>7</v>
      </c>
      <c r="B120" s="161" t="s">
        <v>2665</v>
      </c>
      <c r="C120" s="163" t="s">
        <v>31</v>
      </c>
      <c r="D120" s="121" t="s">
        <v>2756</v>
      </c>
      <c r="E120" s="145">
        <v>43882</v>
      </c>
      <c r="F120" s="145">
        <v>44196</v>
      </c>
      <c r="G120" s="160">
        <f t="shared" si="5"/>
        <v>10.466666666666667</v>
      </c>
      <c r="H120" s="64" t="s">
        <v>2757</v>
      </c>
      <c r="I120" s="63" t="s">
        <v>1155</v>
      </c>
      <c r="J120" s="63" t="s">
        <v>1035</v>
      </c>
      <c r="K120" s="68">
        <v>1133220352</v>
      </c>
      <c r="L120" s="100">
        <f>+IF(AND(K120&gt;0,O120="Ejecución"),(K120/877802)*Tabla28[[#This Row],[% participación]],IF(AND(K120&gt;0,O120&lt;&gt;"Ejecución"),"-",""))</f>
        <v>1290.9749032241896</v>
      </c>
      <c r="M120" s="65" t="s">
        <v>1148</v>
      </c>
      <c r="N120" s="173">
        <f t="shared" si="6"/>
        <v>1</v>
      </c>
      <c r="O120" s="162" t="s">
        <v>1150</v>
      </c>
      <c r="P120" s="79"/>
    </row>
    <row r="121" spans="1:16" s="7" customFormat="1" ht="24.75" customHeight="1" outlineLevel="1" x14ac:dyDescent="0.25">
      <c r="A121" s="144">
        <v>8</v>
      </c>
      <c r="B121" s="161" t="s">
        <v>2665</v>
      </c>
      <c r="C121" s="163" t="s">
        <v>31</v>
      </c>
      <c r="D121" s="121" t="s">
        <v>2758</v>
      </c>
      <c r="E121" s="145">
        <v>43882</v>
      </c>
      <c r="F121" s="145">
        <v>44196</v>
      </c>
      <c r="G121" s="160">
        <f t="shared" si="5"/>
        <v>10.466666666666667</v>
      </c>
      <c r="H121" s="102" t="s">
        <v>2761</v>
      </c>
      <c r="I121" s="63" t="s">
        <v>1155</v>
      </c>
      <c r="J121" s="63" t="s">
        <v>1035</v>
      </c>
      <c r="K121" s="68">
        <v>561223317</v>
      </c>
      <c r="L121" s="100">
        <f>+IF(AND(K121&gt;0,O121="Ejecución"),(K121/877802)*Tabla28[[#This Row],[% participación]],IF(AND(K121&gt;0,O121&lt;&gt;"Ejecución"),"-",""))</f>
        <v>639.35069298087728</v>
      </c>
      <c r="M121" s="65" t="s">
        <v>1148</v>
      </c>
      <c r="N121" s="173">
        <f t="shared" si="6"/>
        <v>1</v>
      </c>
      <c r="O121" s="162" t="s">
        <v>1150</v>
      </c>
      <c r="P121" s="79"/>
    </row>
    <row r="122" spans="1:16" s="7" customFormat="1" ht="24.75" customHeight="1" outlineLevel="1" x14ac:dyDescent="0.25">
      <c r="A122" s="144">
        <v>9</v>
      </c>
      <c r="B122" s="161" t="s">
        <v>2665</v>
      </c>
      <c r="C122" s="163" t="s">
        <v>31</v>
      </c>
      <c r="D122" s="121" t="s">
        <v>2759</v>
      </c>
      <c r="E122" s="145">
        <v>43882</v>
      </c>
      <c r="F122" s="145">
        <v>44196</v>
      </c>
      <c r="G122" s="160">
        <f t="shared" si="5"/>
        <v>10.466666666666667</v>
      </c>
      <c r="H122" s="64" t="s">
        <v>2761</v>
      </c>
      <c r="I122" s="63" t="s">
        <v>1155</v>
      </c>
      <c r="J122" s="63" t="s">
        <v>1035</v>
      </c>
      <c r="K122" s="68">
        <v>1444480039</v>
      </c>
      <c r="L122" s="100">
        <f>+IF(AND(K122&gt;0,O122="Ejecución"),(K122/877802)*Tabla28[[#This Row],[% participación]],IF(AND(K122&gt;0,O122&lt;&gt;"Ejecución"),"-",""))</f>
        <v>1645.5647617572072</v>
      </c>
      <c r="M122" s="65" t="s">
        <v>1148</v>
      </c>
      <c r="N122" s="173">
        <f t="shared" si="6"/>
        <v>1</v>
      </c>
      <c r="O122" s="162" t="s">
        <v>1150</v>
      </c>
      <c r="P122" s="79"/>
    </row>
    <row r="123" spans="1:16" s="7" customFormat="1" ht="24.75" customHeight="1" outlineLevel="1" x14ac:dyDescent="0.25">
      <c r="A123" s="144">
        <v>10</v>
      </c>
      <c r="B123" s="161" t="s">
        <v>2665</v>
      </c>
      <c r="C123" s="163" t="s">
        <v>31</v>
      </c>
      <c r="D123" s="121" t="s">
        <v>2760</v>
      </c>
      <c r="E123" s="145">
        <v>43882</v>
      </c>
      <c r="F123" s="145">
        <v>44196</v>
      </c>
      <c r="G123" s="160">
        <f t="shared" si="5"/>
        <v>10.466666666666667</v>
      </c>
      <c r="H123" s="122" t="s">
        <v>2757</v>
      </c>
      <c r="I123" s="63" t="s">
        <v>1155</v>
      </c>
      <c r="J123" s="63" t="s">
        <v>1035</v>
      </c>
      <c r="K123" s="68">
        <v>752589090</v>
      </c>
      <c r="L123" s="100">
        <f>+IF(AND(K123&gt;0,O123="Ejecución"),(K123/877802)*Tabla28[[#This Row],[% participación]],IF(AND(K123&gt;0,O123&lt;&gt;"Ejecución"),"-",""))</f>
        <v>857.35631725605549</v>
      </c>
      <c r="M123" s="65" t="s">
        <v>1148</v>
      </c>
      <c r="N123" s="173">
        <f t="shared" si="6"/>
        <v>1</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64363716</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26277</v>
      </c>
      <c r="D193" s="5"/>
      <c r="E193" s="126">
        <v>4277</v>
      </c>
      <c r="F193" s="5"/>
      <c r="G193" s="5"/>
      <c r="H193" s="147" t="s">
        <v>2705</v>
      </c>
      <c r="J193" s="5"/>
      <c r="K193" s="127">
        <v>28246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2708</v>
      </c>
      <c r="J211" s="27" t="s">
        <v>2622</v>
      </c>
      <c r="K211" s="7" t="s">
        <v>2706</v>
      </c>
      <c r="L211" s="21"/>
      <c r="M211" s="21"/>
      <c r="N211" s="21"/>
      <c r="O211" s="8"/>
    </row>
    <row r="212" spans="1:15" x14ac:dyDescent="0.25">
      <c r="A212" s="9"/>
      <c r="B212" s="27" t="s">
        <v>2619</v>
      </c>
      <c r="C212" s="147" t="s">
        <v>2705</v>
      </c>
      <c r="D212" s="21"/>
      <c r="G212" s="27" t="s">
        <v>2621</v>
      </c>
      <c r="H212" s="148" t="s">
        <v>2709</v>
      </c>
      <c r="J212" s="27" t="s">
        <v>2623</v>
      </c>
      <c r="K212" s="147"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openxmlformats.org/package/2006/metadata/core-properties"/>
    <ds:schemaRef ds:uri="http://www.w3.org/XML/1998/namespace"/>
    <ds:schemaRef ds:uri="http://purl.org/dc/terms/"/>
    <ds:schemaRef ds:uri="http://purl.org/dc/elements/1.1/"/>
    <ds:schemaRef ds:uri="http://schemas.microsoft.com/office/2006/documentManagement/types"/>
    <ds:schemaRef ds:uri="a65d333d-5b59-4810-bc94-b80d9325abbc"/>
    <ds:schemaRef ds:uri="http://schemas.microsoft.com/office/infopath/2007/PartnerControl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2020-12-27T03:38:48Z</cp:lastPrinted>
  <dcterms:created xsi:type="dcterms:W3CDTF">2020-10-14T21:57:42Z</dcterms:created>
  <dcterms:modified xsi:type="dcterms:W3CDTF">2020-12-27T03:38:56Z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