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ordinación\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<sst xmlns="http://schemas.openxmlformats.org/spreadsheetml/2006/main" count="3130" uniqueCount="2714">
  <si>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</si>
  <si>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</si>
  <si>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</si>
  <si>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</si>
  <si>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</si>
  <si>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</si>
  <si>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</si>
  <si>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</si>
  <si>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</si>
  <si>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</si>
  <si>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</si>
  <si>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</si>
  <si>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</si>
  <si>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</si>
  <si>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</si>
  <si>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</si>
  <si>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</si>
  <si>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</si>
  <si>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</si>
  <si>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</si>
  <si>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</si>
  <si>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</si>
  <si>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</si>
  <si>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</si>
  <si>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</si>
  <si>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</si>
  <si>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</si>
  <si>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</si>
  <si>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</si>
  <si>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</si>
  <si>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</si>
  <si>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</si>
  <si>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</si>
  <si>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</si>
  <si>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</si>
  <si>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</si>
  <si>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</si>
  <si>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</si>
  <si>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</si>
  <si>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</si>
  <si>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</si>
  <si>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</si>
  <si>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</si>
  <si>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</si>
  <si>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</si>
  <si>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</si>
  <si>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</si>
  <si>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</si>
  <si>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</si>
  <si>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</si>
  <si>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</si>
  <si>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</si>
  <si>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</si>
  <si>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</si>
  <si>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</si>
  <si>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</si>
  <si>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</si>
  <si>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</si>
  <si>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</si>
  <si>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</si>
  <si>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</si>
  <si>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</si>
  <si>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</si>
  <si>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</si>
  <si>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</si>
  <si>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</si>
  <si>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</si>
  <si>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</si>
  <si>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</si>
  <si>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</si>
  <si>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</si>
  <si>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</si>
  <si>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</si>
  <si>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</si>
  <si>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</si>
  <si>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</si>
  <si>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</si>
  <si>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</si>
  <si>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</si>
  <si>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</si>
  <si>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</si>
  <si>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</si>
  <si>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</si>
  <si>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</si>
  <si>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</si>
  <si>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</si>
  <si>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</si>
  <si>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</si>
  <si>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</si>
  <si>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</si>
  <si>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</si>
  <si>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</si>
  <si>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</si>
  <si>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</si>
  <si>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</si>
  <si>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</si>
  <si>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</si>
  <si>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</si>
  <si>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</si>
  <si>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</si>
  <si>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</si>
  <si>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</si>
  <si>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</si>
  <si>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</si>
  <si>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</si>
  <si>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</si>
  <si>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</si>
  <si>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</si>
  <si>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</si>
  <si>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</si>
  <si>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</si>
  <si>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</si>
  <si>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</si>
  <si>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</si>
  <si>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</si>
  <si>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</si>
  <si>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</si>
  <si>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</si>
  <si>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</si>
  <si>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</si>
  <si>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</si>
  <si>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</si>
  <si>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</si>
  <si>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</si>
  <si>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</si>
  <si>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</si>
  <si>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</si>
  <si>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</si>
  <si>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</si>
  <si>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</si>
  <si>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</si>
  <si>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</si>
  <si>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</si>
  <si>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</si>
  <si>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</si>
  <si>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</si>
  <si>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</si>
  <si>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</si>
  <si>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</si>
  <si>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</si>
  <si>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</si>
  <si>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</si>
  <si>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</si>
  <si>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</si>
  <si>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</si>
  <si>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</si>
  <si>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</si>
  <si>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</si>
  <si>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</si>
  <si>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</si>
  <si>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</si>
  <si>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</si>
  <si>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</si>
  <si>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</si>
  <si>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</si>
  <si>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</si>
  <si>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</si>
  <si>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</si>
  <si>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</si>
  <si>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</si>
  <si>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</si>
  <si>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</si>
  <si>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</si>
  <si>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</si>
  <si>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</si>
  <si>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</si>
  <si>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</si>
  <si>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</si>
  <si>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</si>
  <si>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</si>
  <si>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</si>
  <si>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</si>
  <si>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</si>
  <si>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</si>
  <si>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</si>
  <si>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</si>
  <si>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</si>
  <si>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</si>
  <si>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</si>
  <si>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</si>
  <si>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</si>
  <si>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</si>
  <si>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</si>
  <si>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</si>
  <si>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</si>
  <si>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</si>
  <si>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</si>
  <si>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</si>
  <si>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</si>
  <si>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</si>
  <si>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</si>
  <si>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</si>
  <si>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</si>
  <si>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</si>
  <si>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</si>
  <si>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</si>
  <si>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</si>
  <si>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</si>
  <si>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</si>
  <si>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</si>
  <si>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</si>
  <si>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</si>
  <si>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</si>
  <si>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</si>
  <si>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</si>
  <si>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</si>
  <si>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</si>
  <si>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</si>
  <si>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</si>
  <si>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</si>
  <si>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</si>
  <si>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</si>
  <si>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</si>
  <si>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</si>
  <si>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</si>
  <si>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</si>
  <si>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</si>
  <si>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</si>
  <si>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</si>
  <si>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</si>
  <si>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</si>
  <si>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</si>
  <si>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</si>
  <si>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</si>
  <si>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</si>
  <si>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</si>
  <si>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</si>
  <si>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</si>
  <si>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</si>
  <si>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</si>
  <si>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</si>
  <si>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</si>
  <si>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</si>
  <si>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</si>
  <si>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</si>
  <si>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</si>
  <si>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</si>
  <si>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</si>
  <si>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</si>
  <si>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</si>
  <si>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</si>
  <si>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</si>
  <si>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</si>
  <si>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</si>
  <si>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</si>
  <si>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</si>
  <si>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</si>
  <si>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</si>
  <si>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</si>
  <si>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</si>
  <si>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</si>
  <si>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</si>
  <si>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</si>
  <si>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</si>
  <si>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</si>
  <si>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</si>
  <si>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</si>
  <si>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</si>
  <si>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</si>
  <si>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</si>
  <si>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</si>
  <si>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</si>
  <si>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</si>
  <si>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</si>
  <si>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</si>
  <si>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</si>
  <si>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</si>
  <si>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</si>
  <si>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</si>
  <si>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</si>
  <si>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</si>
  <si>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</si>
  <si>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</si>
  <si>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</si>
  <si>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</si>
  <si>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</si>
  <si>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</si>
  <si>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</si>
  <si>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</si>
  <si>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</si>
  <si>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</si>
  <si>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</si>
  <si>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</si>
  <si>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</si>
  <si>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</si>
  <si>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</si>
  <si>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</si>
  <si>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</si>
  <si>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</si>
  <si>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</si>
  <si>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</si>
  <si>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</si>
  <si>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</si>
  <si>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</si>
  <si>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</si>
  <si>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</si>
  <si>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</si>
  <si>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</si>
  <si>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</si>
  <si>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</si>
  <si>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</si>
  <si>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</si>
  <si>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</si>
  <si>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</si>
  <si>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</si>
  <si>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</si>
  <si>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</si>
  <si>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</si>
  <si>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</si>
  <si>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</si>
  <si>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</si>
  <si>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</si>
  <si>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</si>
  <si>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</si>
  <si>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</si>
  <si>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</si>
  <si>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</si>
  <si>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</si>
  <si>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</si>
  <si>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</si>
  <si>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</si>
  <si>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</si>
  <si>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</si>
  <si>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</si>
  <si>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</si>
  <si>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</si>
  <si>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</si>
  <si>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</si>
  <si>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</si>
  <si>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</si>
  <si>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</si>
  <si>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</si>
  <si>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</si>
  <si>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</si>
  <si>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</si>
  <si>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</si>
  <si>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</si>
  <si>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</si>
  <si>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</si>
  <si>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</si>
  <si>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</si>
  <si>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</si>
  <si>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</si>
  <si>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</si>
  <si>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</si>
  <si>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</si>
  <si>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</si>
  <si>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</si>
  <si>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</si>
  <si>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</si>
  <si>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</si>
  <si>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</si>
  <si>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</si>
  <si>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</si>
  <si>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</si>
  <si>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</si>
  <si>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</si>
  <si>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</si>
  <si>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</si>
  <si>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</si>
  <si>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</si>
  <si>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</si>
  <si>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</si>
  <si>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</si>
  <si>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</si>
  <si>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</si>
  <si>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</si>
  <si>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</si>
  <si>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</si>
  <si>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</si>
  <si>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</si>
  <si>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</si>
  <si>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</si>
  <si>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</si>
  <si>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</si>
  <si>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</si>
  <si>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</si>
  <si>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</si>
  <si>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</si>
  <si>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</si>
  <si>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</si>
  <si>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</si>
  <si>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</si>
  <si>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</si>
  <si>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</si>
  <si>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</si>
  <si>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</si>
  <si>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</si>
  <si>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</si>
  <si>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</si>
  <si>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</si>
  <si>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</si>
  <si>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</si>
  <si>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</si>
  <si>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</si>
  <si>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</si>
  <si>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</si>
  <si>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</si>
  <si>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</si>
  <si>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</si>
  <si>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</si>
  <si>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</si>
  <si>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</si>
  <si>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</si>
  <si>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</si>
  <si>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</si>
  <si>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</si>
  <si>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</si>
  <si>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</si>
  <si>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</si>
  <si>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</si>
  <si>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</si>
  <si>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</si>
  <si>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</si>
  <si>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</si>
  <si>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</si>
  <si>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</si>
  <si>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</si>
  <si>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</si>
  <si>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</si>
  <si>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</si>
  <si>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</si>
  <si>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</si>
  <si>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</si>
  <si>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</si>
  <si>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</si>
  <si>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</si>
  <si>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</si>
  <si>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</si>
  <si>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</si>
  <si>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</si>
  <si>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</si>
  <si>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</si>
  <si>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</si>
  <si>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</si>
  <si>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</si>
  <si>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</si>
  <si>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</si>
  <si>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</si>
  <si>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</si>
  <si>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</si>
  <si>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</si>
  <si>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</si>
  <si>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</si>
  <si>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</si>
  <si>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</si>
  <si>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</si>
  <si>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</si>
  <si>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</si>
  <si>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</si>
  <si>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</si>
  <si>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</si>
  <si>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</si>
  <si>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</si>
  <si>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</si>
  <si>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</si>
  <si>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</si>
  <si>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</si>
  <si>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</si>
  <si>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</si>
  <si>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</si>
  <si>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</si>
  <si>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</si>
  <si>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</si>
  <si>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</si>
  <si>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</si>
  <si>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</si>
  <si>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</si>
  <si>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</si>
  <si>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</si>
  <si>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</si>
  <si>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</si>
  <si>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</si>
  <si>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</si>
  <si>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</si>
  <si>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</si>
  <si>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</si>
  <si>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</si>
  <si>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</si>
  <si>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</si>
  <si>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</si>
  <si>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</si>
  <si>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</si>
  <si>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</si>
  <si>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</si>
  <si>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</si>
  <si>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</si>
  <si>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</si>
  <si>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</si>
  <si>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</si>
  <si>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</si>
  <si>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</si>
  <si>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</si>
  <si>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</si>
  <si>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</si>
  <si>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</si>
  <si>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</si>
  <si>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</si>
  <si>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</si>
  <si>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</si>
  <si>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</si>
  <si>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</si>
  <si>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</si>
  <si>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</si>
  <si>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</si>
  <si>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</si>
  <si>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</si>
  <si>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</si>
  <si>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</si>
  <si>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</si>
  <si>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</si>
  <si>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</si>
  <si>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</si>
  <si>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</si>
  <si>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</si>
  <si>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</si>
  <si>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</si>
  <si>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</si>
  <si>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</si>
  <si>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</si>
  <si>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</si>
  <si>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</si>
  <si>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</si>
  <si>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</si>
  <si>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</si>
  <si>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</si>
  <si>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</si>
  <si>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</si>
  <si>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</si>
  <si>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</si>
  <si>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</si>
  <si>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</si>
  <si>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</si>
  <si>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</si>
  <si>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</si>
  <si>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</si>
  <si>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</si>
  <si>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</si>
  <si>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</si>
  <si>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</si>
  <si>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</si>
  <si>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</si>
  <si>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</si>
  <si>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</si>
  <si>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</si>
  <si>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</si>
  <si>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</si>
  <si>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</si>
  <si>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</si>
  <si>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</si>
  <si>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</si>
  <si>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</si>
  <si>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</si>
  <si>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</si>
  <si>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</si>
  <si>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</si>
  <si>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</si>
  <si>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</si>
  <si>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</si>
  <si>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</si>
  <si>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</si>
  <si>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</si>
  <si>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</si>
  <si>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</si>
  <si>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</si>
  <si>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</si>
  <si>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</si>
  <si>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</si>
  <si>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</si>
  <si>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</si>
  <si>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</si>
  <si>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</si>
  <si>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</si>
  <si>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</si>
  <si>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</si>
  <si>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</si>
  <si>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</si>
  <si>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</si>
  <si>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</si>
  <si>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</si>
  <si>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</si>
  <si>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</si>
  <si>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</si>
  <si>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</si>
  <si>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</si>
  <si>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</si>
  <si>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</si>
  <si>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</si>
  <si>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</si>
  <si>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</si>
  <si>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</si>
  <si>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</si>
  <si>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</si>
  <si>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</si>
  <si>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</si>
  <si>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</si>
  <si>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</si>
  <si>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</si>
  <si>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</si>
  <si>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</si>
  <si>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</si>
  <si>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</si>
  <si>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</si>
  <si>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</si>
  <si>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</si>
  <si>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</si>
  <si>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</si>
  <si>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</si>
  <si>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</si>
  <si>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</si>
  <si>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</si>
  <si>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</si>
  <si>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</si>
  <si>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</si>
  <si>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</si>
  <si>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</si>
  <si>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</si>
  <si>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</si>
  <si>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</si>
  <si>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</si>
  <si>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</si>
  <si>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</si>
  <si>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</si>
  <si>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</si>
  <si>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</si>
  <si>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</si>
  <si>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</si>
  <si>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</si>
  <si>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</si>
  <si>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</si>
  <si>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</si>
  <si>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</si>
  <si>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</si>
  <si>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</si>
  <si>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</si>
  <si>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</si>
  <si>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</si>
  <si>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</si>
  <si>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</si>
  <si>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</si>
  <si>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</si>
  <si>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</si>
  <si>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</si>
  <si>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</si>
  <si>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</si>
  <si>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</si>
  <si>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</si>
  <si>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</si>
  <si>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</si>
  <si>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</si>
  <si>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</si>
  <si>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</si>
  <si>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</si>
  <si>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</si>
  <si>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</si>
  <si>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</si>
  <si>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</si>
  <si>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</si>
  <si>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</si>
  <si>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</si>
  <si>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</si>
  <si>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</si>
  <si>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</si>
  <si>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</si>
  <si>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</si>
  <si>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</si>
  <si>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</si>
  <si>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</si>
  <si>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</si>
  <si>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</si>
  <si>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</si>
  <si>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</si>
  <si>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</si>
  <si>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</si>
  <si>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</si>
  <si>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</si>
  <si>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</si>
  <si>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</si>
  <si>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</si>
  <si>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</si>
  <si>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</si>
  <si>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</si>
  <si>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</si>
  <si>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</si>
  <si>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</si>
  <si>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</si>
  <si>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</si>
  <si>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</si>
  <si>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</si>
  <si>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</si>
  <si>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</si>
  <si>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</si>
  <si>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</si>
  <si>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</si>
  <si>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</si>
  <si>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</si>
  <si>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</si>
  <si>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</si>
  <si>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</si>
  <si>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</si>
  <si>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</si>
  <si>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</si>
  <si>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</si>
  <si>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</si>
  <si>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</si>
  <si>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</si>
  <si>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</si>
  <si>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</si>
  <si>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</si>
  <si>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</si>
  <si>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</si>
  <si>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</si>
  <si>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</si>
  <si>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</si>
  <si>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</si>
  <si>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</si>
  <si>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</si>
  <si>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</si>
  <si>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</si>
  <si>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</si>
  <si>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</si>
  <si>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</si>
  <si>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</si>
  <si>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</si>
  <si>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</si>
  <si>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</si>
  <si>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</si>
  <si>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</si>
  <si>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</si>
  <si>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</si>
  <si>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</si>
  <si>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</si>
  <si>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</si>
  <si>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</si>
  <si>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</si>
  <si>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</si>
  <si>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</si>
  <si>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</si>
  <si>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</si>
  <si>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</si>
  <si>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</si>
  <si>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</si>
  <si>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</si>
  <si>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</si>
  <si>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</si>
  <si>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</si>
  <si>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</si>
  <si>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</si>
  <si>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</si>
  <si>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</si>
  <si>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</si>
  <si>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</si>
  <si>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</si>
  <si>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</si>
  <si>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</si>
  <si>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</si>
  <si>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</si>
  <si>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</si>
  <si>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</si>
  <si>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</si>
  <si>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</si>
  <si>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</si>
  <si>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</si>
  <si>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</si>
  <si>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</si>
  <si>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</si>
  <si>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</si>
  <si>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</si>
  <si>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</si>
  <si>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</si>
  <si>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</si>
  <si>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</si>
  <si>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</si>
  <si>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</si>
  <si>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</si>
  <si>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</si>
  <si>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</si>
  <si>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</si>
  <si>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</si>
  <si>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</si>
  <si>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</si>
  <si>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</si>
  <si>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</si>
  <si>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</si>
  <si>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</si>
  <si>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</si>
  <si>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</si>
  <si>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</si>
  <si>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</si>
  <si>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</si>
  <si>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</si>
  <si>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</si>
  <si>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</si>
  <si>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</si>
  <si>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</si>
  <si>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</si>
  <si>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</si>
  <si>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</si>
  <si>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</si>
  <si>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</si>
  <si>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</si>
  <si>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</si>
  <si>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</si>
  <si>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</si>
  <si>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</si>
  <si>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</si>
  <si>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</si>
  <si>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</si>
  <si>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</si>
  <si>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</si>
  <si>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</si>
  <si>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</si>
  <si>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</si>
  <si>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</si>
  <si>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</si>
  <si>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</si>
  <si>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</si>
  <si>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</si>
  <si>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</si>
  <si>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</si>
  <si>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</si>
  <si>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</si>
  <si>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</si>
  <si>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</si>
  <si>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</si>
  <si>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</si>
  <si>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</si>
  <si>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</si>
  <si>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</si>
  <si>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</si>
  <si>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</si>
  <si>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</si>
  <si>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</si>
  <si>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</si>
  <si>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</si>
  <si>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</si>
  <si>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</si>
  <si>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</si>
  <si>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</si>
  <si>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</si>
  <si>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</si>
  <si>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</si>
  <si>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</si>
  <si>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</si>
  <si>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</si>
  <si>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</si>
  <si>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</si>
  <si>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</si>
  <si>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</si>
  <si>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</si>
  <si>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</si>
  <si>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</si>
  <si>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</si>
  <si>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</si>
  <si>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</si>
  <si>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</si>
  <si>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</si>
  <si>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</si>
  <si>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</si>
  <si>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</si>
  <si>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</si>
  <si>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</si>
  <si>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</si>
  <si>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</si>
  <si>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</si>
  <si>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</si>
  <si>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</si>
  <si>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</si>
  <si>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</si>
  <si>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</si>
  <si>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</si>
  <si>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</si>
  <si>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</si>
  <si>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</si>
  <si>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</si>
  <si>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</si>
  <si>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</si>
  <si>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</si>
  <si>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</si>
  <si>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</si>
  <si>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</si>
  <si>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</si>
  <si>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</si>
  <si>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</si>
  <si>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</si>
  <si>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</si>
  <si>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</si>
  <si>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</si>
  <si>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</si>
  <si>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</si>
  <si>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</si>
  <si>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</si>
  <si>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</si>
  <si>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</si>
  <si>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</si>
  <si>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</si>
  <si>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</si>
  <si>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</si>
  <si>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</si>
  <si>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</si>
  <si>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</si>
  <si>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</si>
  <si>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</si>
  <si>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</si>
  <si>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</si>
  <si>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</si>
  <si>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</si>
  <si>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</si>
  <si>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</si>
  <si>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</si>
  <si>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</si>
  <si>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</si>
  <si>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</si>
  <si>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</si>
  <si>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</si>
  <si>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</si>
  <si>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</si>
  <si>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</si>
  <si>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</si>
  <si>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</si>
  <si>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</si>
  <si>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</si>
  <si>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</si>
  <si>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</si>
  <si>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</si>
  <si>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</si>
  <si>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</si>
  <si>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</si>
  <si>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</si>
  <si>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</si>
  <si>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</si>
  <si>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</si>
  <si>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</si>
  <si>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</si>
  <si>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</si>
  <si>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</si>
  <si>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</si>
  <si>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</si>
  <si>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</si>
  <si>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</si>
  <si>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</si>
  <si>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</si>
  <si>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</si>
  <si>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</si>
  <si>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</si>
  <si>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</si>
  <si>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</si>
  <si>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</si>
  <si>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</si>
  <si>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</si>
  <si>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</si>
  <si>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</si>
  <si>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</si>
  <si>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</si>
  <si>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</si>
  <si>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</si>
  <si>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</si>
  <si>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</si>
  <si>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</si>
  <si>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</si>
  <si>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</si>
  <si>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</si>
  <si>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</si>
  <si>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</si>
  <si>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</si>
  <si>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</si>
  <si>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</si>
  <si>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</si>
  <si>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</si>
  <si>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</si>
  <si>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</si>
  <si>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</si>
  <si>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</si>
  <si>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</si>
  <si>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</si>
  <si>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</si>
  <si>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</si>
  <si>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</si>
  <si>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</si>
  <si>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</si>
  <si>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</si>
  <si>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</si>
  <si>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</si>
  <si>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</si>
  <si>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</si>
  <si>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</si>
  <si>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</si>
  <si>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</si>
  <si>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</si>
  <si>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</si>
  <si>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</si>
  <si>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</si>
  <si>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</si>
  <si>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</si>
  <si>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</si>
  <si>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</si>
  <si>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</si>
  <si>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</si>
  <si>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</si>
  <si>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</si>
  <si>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</si>
  <si>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</si>
  <si>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</si>
  <si>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</si>
  <si>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</si>
  <si>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</si>
  <si>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</si>
  <si>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</si>
  <si>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</si>
  <si>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</si>
  <si>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</si>
  <si>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</si>
  <si>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</si>
  <si>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</si>
  <si>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</si>
  <si>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</si>
  <si>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</si>
  <si>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</si>
  <si>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</si>
  <si>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</si>
  <si>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</si>
  <si>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</si>
  <si>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</si>
  <si>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</si>
  <si>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</si>
  <si>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</si>
  <si>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</si>
  <si>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</si>
  <si>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</si>
  <si>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</si>
  <si>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</si>
  <si>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</si>
  <si>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</si>
  <si>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</si>
  <si>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</si>
  <si>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</si>
  <si>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</si>
  <si>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</si>
  <si>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</si>
  <si>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</si>
  <si>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</si>
  <si>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</si>
  <si>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</si>
  <si>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</si>
  <si>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</si>
  <si>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</si>
  <si>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</si>
  <si>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</si>
  <si>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</si>
  <si>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</si>
  <si>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</si>
  <si>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</si>
  <si>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</si>
  <si>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</si>
  <si>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</si>
  <si>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</si>
  <si>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</si>
  <si>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</si>
  <si>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</si>
  <si>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</si>
  <si>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</si>
  <si>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</si>
  <si>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</si>
  <si>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</si>
  <si>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</si>
  <si>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</si>
  <si>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</si>
  <si>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</si>
  <si>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</si>
  <si>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</si>
  <si>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</si>
  <si>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</si>
  <si>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</si>
  <si>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</si>
  <si>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</si>
  <si>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</si>
  <si>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</si>
  <si>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</si>
  <si>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</si>
  <si>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</si>
  <si>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</si>
  <si>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</si>
  <si>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</si>
  <si>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</si>
  <si>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</si>
  <si>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</si>
  <si>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</si>
  <si>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</si>
  <si>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</si>
  <si>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</si>
  <si>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</si>
  <si>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</si>
  <si>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</si>
  <si>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</si>
  <si>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</si>
  <si>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</si>
  <si>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</si>
  <si>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</si>
  <si>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</si>
  <si>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</si>
  <si>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</si>
  <si>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</si>
  <si>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</si>
  <si>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</si>
  <si>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</si>
  <si>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</si>
  <si>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</si>
  <si>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</si>
  <si>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</si>
  <si>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</si>
  <si>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</si>
  <si>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</si>
  <si>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</si>
  <si>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</si>
  <si>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</si>
  <si>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</si>
  <si>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</si>
  <si>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</si>
  <si>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</si>
  <si>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</si>
  <si>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</si>
  <si>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</si>
  <si>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</si>
  <si>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</si>
  <si>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</si>
  <si>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</si>
  <si>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</si>
  <si>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</si>
  <si>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</si>
  <si>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</si>
  <si>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</si>
  <si>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</si>
  <si>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</si>
  <si>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</si>
  <si>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</si>
  <si>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</si>
  <si>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</si>
  <si>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</si>
  <si>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</si>
  <si>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</si>
  <si>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</si>
  <si>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</si>
  <si>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</si>
  <si>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</si>
  <si>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</si>
  <si>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</si>
  <si>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</si>
  <si>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</si>
  <si>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</si>
  <si>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</si>
  <si>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</si>
  <si>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</si>
  <si>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</si>
  <si>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</si>
  <si>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</si>
  <si>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</si>
  <si>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</si>
  <si>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</si>
  <si>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</si>
  <si>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</si>
  <si>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</si>
  <si>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</si>
  <si>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</si>
  <si>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</si>
  <si>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</si>
  <si>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</si>
  <si>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</si>
  <si>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</si>
  <si>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</si>
  <si>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</si>
  <si>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</si>
  <si>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</si>
  <si>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</si>
  <si>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</si>
  <si>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</si>
  <si>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</si>
  <si>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</si>
  <si>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</si>
  <si>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</si>
  <si>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</si>
  <si>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</si>
  <si>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</si>
  <si>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</si>
  <si>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</si>
  <si>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</si>
  <si>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</si>
  <si>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</si>
  <si>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</si>
  <si>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</si>
  <si>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</si>
  <si>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</si>
  <si>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</si>
  <si>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</si>
  <si>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</si>
  <si>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</si>
  <si>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</si>
  <si>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</si>
  <si>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</si>
  <si>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</si>
  <si>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</si>
  <si>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</si>
  <si>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</si>
  <si>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</si>
  <si>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</si>
  <si>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</si>
  <si>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</si>
  <si>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</si>
  <si>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</si>
  <si>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</si>
  <si>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</si>
  <si>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</si>
  <si>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</si>
  <si>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</si>
  <si>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</si>
  <si>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</si>
  <si>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</si>
  <si>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</si>
  <si>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</si>
  <si>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</si>
  <si>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</si>
  <si>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</si>
  <si>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</si>
  <si>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</si>
  <si>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</si>
  <si>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</si>
  <si>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</si>
  <si>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</si>
  <si>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</si>
  <si>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</si>
  <si>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</si>
  <si>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</si>
  <si>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</si>
  <si>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</si>
  <si>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</si>
  <si>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</si>
  <si>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</si>
  <si>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</si>
  <si>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</si>
  <si>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</si>
  <si>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</si>
  <si>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</si>
  <si>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</si>
  <si>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</si>
  <si>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</si>
  <si>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</si>
  <si>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</si>
  <si>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</si>
  <si>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</si>
  <si>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</si>
  <si>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</si>
  <si>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</si>
  <si>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</si>
  <si>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</si>
  <si>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</si>
  <si>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</si>
  <si>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</si>
  <si>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</si>
  <si>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</si>
  <si>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</si>
  <si>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</si>
  <si>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</si>
  <si>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</si>
  <si>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</si>
  <si>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</si>
  <si>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</si>
  <si>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</si>
  <si>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</si>
  <si>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</si>
  <si>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</si>
  <si>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</si>
  <si>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</si>
  <si>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</si>
  <si>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</si>
  <si>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</si>
  <si>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</si>
  <si>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</si>
  <si>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</si>
  <si>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</si>
  <si>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</si>
  <si>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</si>
  <si>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</si>
  <si>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</si>
  <si>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</si>
  <si>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</si>
  <si>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</si>
  <si>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</si>
  <si>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</si>
  <si>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</si>
  <si>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</si>
  <si>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</si>
  <si>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</si>
  <si>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</si>
  <si>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</si>
  <si>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</si>
  <si>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</si>
  <si>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</si>
  <si>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</si>
  <si>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</si>
  <si>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</si>
  <si>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</si>
  <si>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</si>
  <si>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</si>
  <si>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</si>
  <si>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</si>
  <si>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</si>
  <si>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</si>
  <si>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</si>
  <si>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</si>
  <si>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</si>
  <si>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</si>
  <si>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</si>
  <si>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</si>
  <si>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</si>
  <si>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</si>
  <si>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</si>
  <si>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</si>
  <si>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</si>
  <si>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</si>
  <si>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</si>
  <si>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</si>
  <si>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</si>
  <si>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</si>
  <si>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</si>
  <si>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</si>
  <si>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</si>
  <si>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</si>
  <si>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</si>
  <si>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</si>
  <si>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</si>
  <si>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</si>
  <si>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</si>
  <si>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</si>
  <si>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</si>
  <si>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</si>
  <si>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</si>
  <si>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</si>
  <si>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</si>
  <si>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</si>
  <si>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</si>
  <si>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</si>
  <si>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</si>
  <si>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</si>
  <si>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</si>
  <si>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</si>
  <si>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</si>
  <si>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</si>
  <si>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</si>
  <si>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</si>
  <si>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</si>
  <si>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</si>
  <si>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</si>
  <si>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</si>
  <si>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</si>
  <si>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</si>
  <si>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</si>
  <si>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</si>
  <si>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</si>
  <si>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</si>
  <si>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</si>
  <si>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</si>
  <si>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</si>
  <si>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</si>
  <si>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</si>
  <si>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</si>
  <si>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</si>
  <si>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</si>
  <si>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</si>
  <si>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</si>
  <si>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</si>
  <si>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</si>
  <si>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</si>
  <si>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</si>
  <si>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</si>
  <si>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</si>
  <si>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</si>
  <si>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</si>
  <si>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</si>
  <si>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</si>
  <si>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</si>
  <si>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</si>
  <si>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</si>
  <si>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</si>
  <si>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</si>
  <si>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</si>
  <si>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</si>
  <si>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</si>
  <si>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</si>
  <si>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</si>
  <si>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</si>
  <si>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</si>
  <si>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</si>
  <si>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</si>
  <si>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</si>
  <si>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</si>
  <si>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</si>
  <si>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</si>
  <si>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</si>
  <si>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</si>
  <si>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</si>
  <si>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</si>
  <si>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</si>
  <si>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</si>
  <si>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</si>
  <si>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</si>
  <si>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</si>
  <si>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</si>
  <si>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</si>
  <si>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</si>
  <si>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</si>
  <si>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</si>
  <si>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</si>
  <si>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</si>
  <si>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</si>
  <si>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</si>
  <si>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</si>
  <si>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</si>
  <si>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</si>
  <si>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</si>
  <si>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</si>
  <si>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</si>
  <si>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</si>
  <si>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</si>
  <si>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</si>
  <si>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</si>
  <si>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</si>
  <si>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</si>
  <si>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</si>
  <si>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</si>
  <si>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</si>
  <si>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</si>
  <si>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</si>
  <si>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</si>
  <si>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</si>
  <si>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</si>
  <si>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</si>
  <si>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</si>
  <si>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</si>
  <si>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</si>
  <si>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</si>
  <si>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</si>
  <si>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</si>
  <si>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</si>
  <si>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</si>
  <si>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</si>
  <si>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</si>
  <si>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</si>
  <si>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</si>
  <si>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</si>
  <si>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</si>
  <si>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</si>
  <si>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</si>
  <si>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</si>
  <si>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</si>
  <si>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</si>
  <si>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</si>
  <si>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</si>
  <si>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</si>
  <si>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</si>
  <si>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</si>
  <si>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</si>
  <si>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</si>
  <si>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</si>
  <si>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</si>
  <si>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</si>
  <si>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</si>
  <si>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</si>
  <si>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</si>
  <si>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</si>
  <si>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</si>
  <si>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</si>
  <si>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</si>
  <si>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</si>
  <si>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</si>
  <si>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</si>
  <si>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</si>
  <si>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</si>
  <si>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</si>
  <si>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</si>
  <si>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</si>
  <si>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</si>
  <si>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</si>
  <si>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</si>
  <si>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</si>
  <si>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</si>
  <si>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</si>
  <si>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</si>
  <si>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</si>
  <si>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</si>
  <si>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</si>
  <si>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</si>
  <si>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</si>
  <si>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</si>
  <si>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</si>
  <si>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</si>
  <si>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</si>
  <si>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</si>
  <si>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</si>
  <si>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</si>
  <si>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</si>
  <si>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</si>
  <si>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</si>
  <si>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</si>
  <si>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</si>
  <si>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</si>
  <si>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</si>
  <si>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</si>
  <si>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</si>
  <si>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</si>
  <si>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</si>
  <si>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</si>
  <si>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</si>
  <si>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</si>
  <si>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</si>
  <si>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</si>
  <si>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</si>
  <si>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</si>
  <si>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</si>
  <si>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</si>
  <si>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</si>
  <si>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</si>
  <si>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</si>
  <si>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</si>
  <si>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</si>
  <si>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</si>
  <si>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</si>
  <si>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</si>
  <si>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</si>
  <si>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</si>
  <si>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</si>
  <si>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</si>
  <si>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</si>
  <si>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</si>
  <si>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</si>
  <si>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</si>
  <si>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</si>
  <si>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</si>
  <si>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</si>
  <si>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</si>
  <si>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</si>
  <si>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</si>
  <si>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</si>
  <si>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</si>
  <si>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</si>
  <si>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</si>
  <si>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</si>
  <si>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</si>
  <si>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</si>
  <si>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</si>
  <si>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</si>
  <si>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</si>
  <si>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</si>
  <si>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</si>
  <si>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</si>
  <si>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</si>
  <si>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</si>
  <si>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</si>
  <si>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</si>
  <si>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</si>
  <si>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</si>
  <si>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</si>
  <si>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</si>
  <si>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</si>
  <si>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</si>
  <si>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</si>
  <si>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</si>
  <si>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</si>
  <si>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</si>
  <si>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</si>
  <si>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</si>
  <si>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</si>
  <si>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</si>
  <si>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</si>
  <si>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</si>
  <si>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</si>
  <si>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</si>
  <si>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</si>
  <si>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</si>
  <si>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</si>
  <si>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</si>
  <si>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</si>
  <si>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</si>
  <si>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</si>
  <si>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</si>
  <si>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</si>
  <si>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</si>
  <si>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</si>
  <si>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</si>
  <si>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</si>
  <si>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</si>
  <si>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</si>
  <si>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</si>
  <si>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</si>
  <si>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</si>
  <si>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</si>
  <si>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</si>
  <si>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</si>
  <si>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</si>
  <si>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</si>
  <si>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</si>
  <si>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</si>
  <si>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</si>
  <si>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</si>
  <si>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</si>
  <si>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</si>
  <si>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</si>
  <si>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</si>
  <si>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</si>
  <si>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</si>
  <si>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</si>
  <si>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</si>
  <si>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</si>
  <si>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</si>
  <si>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</si>
  <si>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</si>
  <si>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</si>
  <si>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</si>
  <si>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</si>
  <si>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</si>
  <si>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</si>
  <si>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</si>
  <si>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</si>
  <si>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</si>
  <si>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</si>
  <si>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</si>
  <si>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</si>
  <si>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</si>
  <si>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</si>
  <si>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</si>
  <si>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</si>
  <si>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</si>
  <si>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</si>
  <si>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</si>
  <si>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</si>
  <si>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</si>
  <si>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</si>
  <si>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</si>
  <si>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</si>
  <si>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</si>
  <si>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</si>
  <si>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</si>
  <si>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</si>
  <si>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</si>
  <si>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</si>
  <si>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</si>
  <si>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</si>
  <si>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</si>
  <si>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</si>
  <si>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</si>
  <si>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</si>
  <si>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</si>
  <si>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</si>
  <si>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</si>
  <si>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</si>
  <si>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</si>
  <si>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</si>
  <si>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</si>
  <si>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</si>
  <si>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</si>
  <si>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</si>
  <si>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</si>
  <si>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</si>
  <si>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</si>
  <si>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</si>
  <si>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</si>
  <si>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</si>
  <si>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</si>
  <si>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</si>
  <si>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</si>
  <si>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</si>
  <si>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</si>
  <si>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</si>
  <si>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</si>
  <si>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</si>
  <si>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</si>
  <si>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</si>
  <si>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</si>
  <si>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</si>
  <si>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</si>
  <si>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</si>
  <si>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</si>
  <si>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</si>
  <si>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</si>
  <si>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</si>
  <si>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</si>
  <si>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</si>
  <si>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</si>
  <si>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</si>
  <si>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</si>
  <si>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</si>
  <si>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</si>
  <si>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</si>
  <si>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</si>
  <si>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</si>
  <si>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</si>
  <si>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</si>
  <si>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</si>
  <si>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</si>
  <si>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</si>
  <si>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</si>
  <si>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</si>
  <si>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</si>
  <si>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</si>
  <si>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</si>
  <si>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</si>
  <si>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</si>
  <si>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</si>
  <si>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</si>
  <si>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</si>
  <si>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</si>
  <si>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</si>
  <si>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</si>
  <si>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</si>
  <si>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</si>
  <si>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</si>
  <si>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</si>
  <si>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</si>
  <si>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</si>
  <si>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</si>
  <si>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</si>
  <si>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</si>
  <si>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</si>
  <si>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</si>
  <si>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</si>
  <si>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</si>
  <si>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</si>
  <si>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</si>
  <si>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</si>
  <si>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</si>
  <si>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</si>
  <si>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</si>
  <si>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</si>
  <si>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</si>
  <si>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</si>
  <si>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</si>
  <si>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</si>
  <si>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</si>
  <si>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</si>
  <si>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</si>
  <si>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</si>
  <si>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</si>
  <si>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</si>
  <si>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</si>
  <si>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</si>
  <si>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</si>
  <si>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</si>
  <si>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</si>
  <si>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</si>
  <si>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</si>
  <si>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</si>
  <si>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</si>
  <si>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</si>
  <si>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</si>
  <si>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</si>
  <si>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</si>
  <si>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</si>
  <si>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</si>
  <si>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</si>
  <si>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</si>
  <si>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</si>
  <si>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</si>
  <si>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</si>
  <si>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</si>
  <si>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</si>
  <si>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</si>
  <si>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</si>
  <si>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</si>
  <si>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</si>
  <si>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</si>
  <si>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</si>
  <si>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</si>
  <si>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</si>
  <si>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</si>
  <si>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</si>
  <si>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</si>
  <si>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</si>
  <si>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</si>
  <si>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</si>
  <si>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</si>
  <si>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</si>
  <si>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</si>
  <si>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</si>
  <si>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</si>
  <si>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</si>
  <si>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</si>
  <si>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</si>
  <si>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</si>
  <si>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</si>
  <si>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</si>
  <si>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</si>
  <si>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</si>
  <si>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</si>
  <si>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</si>
  <si>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</si>
  <si>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</si>
  <si>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</si>
  <si>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</si>
  <si>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</si>
  <si>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</si>
  <si>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</si>
  <si>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</si>
  <si>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</si>
  <si>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</si>
  <si>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</si>
  <si>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</si>
  <si>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</si>
  <si>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</si>
  <si>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</si>
  <si>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</si>
  <si>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</si>
  <si>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</si>
  <si>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</si>
  <si>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</si>
  <si>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</si>
  <si>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</si>
  <si>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</si>
  <si>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</si>
  <si>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</si>
  <si>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</si>
  <si>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</si>
  <si>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</si>
  <si>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</si>
  <si>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</si>
  <si>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</si>
  <si>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</si>
  <si>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</si>
  <si>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</si>
  <si>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</si>
  <si>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</si>
  <si>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</si>
  <si>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</si>
  <si>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</si>
  <si>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</si>
  <si>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</si>
  <si>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</si>
  <si>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</si>
  <si>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</si>
  <si>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</si>
  <si>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</si>
  <si>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</si>
  <si>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</si>
  <si>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</si>
  <si>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</si>
  <si>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</si>
  <si>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</si>
  <si>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</si>
  <si>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</si>
  <si>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</si>
  <si>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</si>
  <si>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</si>
  <si>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</si>
  <si>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</si>
  <si>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</si>
  <si>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</si>
  <si>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</si>
  <si>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</si>
  <si>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</si>
  <si>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</si>
  <si>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</si>
  <si>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</si>
  <si>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</si>
  <si>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</si>
  <si>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</si>
  <si>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</si>
  <si>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</si>
  <si>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</si>
  <si>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</si>
  <si>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</si>
  <si>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</si>
  <si>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</si>
  <si>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</si>
  <si>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</si>
  <si>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</si>
  <si>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</si>
  <si>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</si>
  <si>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</si>
  <si>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</si>
  <si>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</si>
  <si>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</si>
  <si>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</si>
  <si>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</si>
  <si>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</si>
  <si>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</si>
  <si>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</si>
  <si>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</si>
  <si>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</si>
  <si>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</si>
  <si>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</si>
  <si>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</si>
  <si>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</si>
  <si>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</si>
  <si>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</si>
  <si>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</si>
  <si>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</si>
  <si>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</si>
  <si>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</si>
  <si>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</si>
  <si>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</si>
  <si>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</si>
  <si>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</si>
  <si>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</si>
  <si>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</si>
  <si>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</si>
  <si>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</si>
  <si>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</si>
  <si>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</si>
  <si>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</si>
  <si>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</si>
  <si>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</si>
  <si>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</si>
  <si>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</si>
  <si>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</si>
  <si>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</si>
  <si>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</si>
  <si>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</si>
  <si>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</si>
  <si>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</si>
  <si>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</si>
  <si>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</si>
  <si>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</si>
  <si>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</si>
  <si>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</si>
  <si>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</si>
  <si>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</si>
  <si>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</si>
  <si>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</si>
  <si>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</si>
  <si>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</si>
  <si>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</si>
  <si>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</si>
  <si>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</si>
  <si>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</si>
  <si>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</si>
  <si>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</si>
  <si>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</si>
  <si>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</si>
  <si>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</si>
  <si>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</si>
  <si>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</si>
  <si>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</si>
  <si>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</si>
  <si>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</si>
  <si>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</si>
  <si>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</si>
  <si>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</si>
  <si>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</si>
  <si>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</si>
  <si>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</si>
  <si>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</si>
  <si>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</si>
  <si>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</si>
  <si>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</si>
  <si>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</si>
  <si>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</si>
  <si>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</si>
  <si>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</si>
  <si>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</si>
  <si>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</si>
  <si>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</si>
  <si>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</si>
  <si>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</si>
  <si>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</si>
  <si>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</si>
  <si>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</si>
  <si>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</si>
  <si>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</si>
  <si>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</si>
  <si>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</si>
  <si>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</si>
  <si>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</si>
  <si>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</si>
  <si>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</si>
  <si>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</si>
  <si>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</si>
  <si>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</si>
  <si>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</si>
  <si>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</si>
  <si>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</si>
  <si>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</si>
  <si>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</si>
  <si>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</si>
  <si>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</si>
  <si>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</si>
  <si>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</si>
  <si>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</si>
  <si>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</si>
  <si>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</si>
  <si>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</si>
  <si>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</si>
  <si>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</si>
  <si>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</si>
  <si>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</si>
  <si>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</si>
  <si>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</si>
  <si>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</si>
  <si>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</si>
  <si>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</si>
  <si>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</si>
  <si>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</si>
  <si>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</si>
  <si>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</si>
  <si>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</si>
  <si>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</si>
  <si>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</si>
  <si>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</si>
  <si>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</si>
  <si>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</si>
  <si>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</si>
  <si>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</si>
  <si>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</si>
  <si>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</si>
  <si>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</si>
  <si>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</si>
  <si>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</si>
  <si>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</si>
  <si>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</si>
  <si>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</si>
  <si>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</si>
  <si>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</si>
  <si>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</si>
  <si>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</si>
  <si>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</si>
  <si>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</si>
  <si>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</si>
  <si>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</si>
  <si>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</si>
  <si>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</si>
  <si>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</si>
  <si>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</si>
  <si>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</si>
  <si>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</si>
  <si>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</si>
  <si>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</si>
  <si>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</si>
  <si>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</si>
  <si>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</si>
  <si>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</si>
  <si>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</si>
  <si>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</si>
  <si>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</si>
  <si>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</si>
  <si>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</si>
  <si>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</si>
  <si>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</si>
  <si>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</si>
  <si>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</si>
  <si>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</si>
  <si>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</si>
  <si>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</si>
  <si>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</si>
  <si>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</si>
  <si>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</si>
  <si>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</si>
  <si>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</si>
  <si>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</si>
  <si>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</si>
  <si>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</si>
  <si>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</si>
  <si>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</si>
  <si>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</si>
  <si>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</si>
  <si>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</si>
  <si>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</si>
  <si>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</si>
  <si>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</si>
  <si>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</si>
  <si>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</si>
  <si>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</si>
  <si>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</si>
  <si>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</si>
  <si>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</si>
  <si>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</si>
  <si>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</si>
  <si>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</si>
  <si>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</si>
  <si>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</si>
  <si>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</si>
  <si>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</si>
  <si>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</si>
  <si>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</si>
  <si>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</si>
  <si>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</si>
  <si>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</si>
  <si>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</si>
  <si>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</si>
  <si>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</si>
  <si>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</si>
  <si>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</si>
  <si>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</si>
  <si>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</si>
  <si>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</si>
  <si>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</si>
  <si>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</si>
  <si>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</si>
  <si>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</si>
  <si>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</si>
  <si>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</si>
  <si>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</si>
  <si>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</si>
  <si>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</si>
  <si>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</si>
  <si>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</si>
  <si>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</si>
  <si>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</si>
  <si>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</si>
  <si>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</si>
  <si>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</si>
  <si>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</si>
  <si>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</si>
  <si>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</si>
  <si>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</si>
  <si>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</si>
  <si>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</si>
  <si>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</si>
  <si>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</si>
  <si>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</si>
  <si>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</si>
  <si>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</si>
  <si>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</si>
  <si>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</si>
  <si>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</si>
  <si>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</si>
  <si>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</si>
  <si>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</si>
  <si>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</si>
  <si>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</si>
  <si>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</si>
  <si>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</si>
  <si>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</si>
  <si>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</si>
  <si>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</si>
  <si>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</si>
  <si>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</si>
  <si>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</si>
  <si>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</si>
  <si>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</si>
  <si>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</si>
  <si>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</si>
  <si>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</si>
  <si>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</si>
  <si>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</si>
  <si>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</si>
  <si>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</si>
  <si>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</si>
  <si>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</si>
  <si>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</si>
  <si>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</si>
  <si>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</si>
  <si>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</si>
  <si>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</si>
  <si>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</si>
  <si>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</si>
  <si>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</si>
  <si>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</si>
  <si>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</si>
  <si>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</si>
  <si>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</si>
  <si>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</si>
  <si>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</si>
  <si>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</si>
  <si>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</si>
  <si>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</si>
  <si>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</si>
  <si>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</si>
  <si>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</si>
  <si>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</si>
  <si>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</si>
  <si>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</si>
  <si>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</si>
  <si>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</si>
  <si>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</si>
  <si>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</si>
  <si>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</si>
  <si>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</si>
  <si>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</si>
  <si>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</si>
  <si>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</si>
  <si>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</si>
  <si>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</si>
  <si>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</si>
  <si>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</si>
  <si>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</si>
  <si>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</si>
  <si>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</si>
  <si>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</si>
  <si>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</si>
  <si>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</si>
  <si>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</si>
  <si>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</si>
  <si>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</si>
  <si>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</si>
  <si>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</si>
  <si>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</si>
  <si>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</si>
  <si>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</si>
  <si>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</si>
  <si>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</si>
  <si>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</si>
  <si>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</si>
  <si>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</si>
  <si>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</si>
  <si>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</si>
  <si>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</si>
  <si>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</si>
  <si>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</si>
  <si>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</si>
  <si>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</si>
  <si>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</si>
  <si>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</si>
  <si>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</si>
  <si>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</si>
  <si>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</si>
  <si>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</si>
  <si>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</si>
  <si>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</si>
  <si>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</si>
  <si>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</si>
  <si>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</si>
  <si>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</si>
  <si>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</si>
  <si>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</si>
  <si>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</si>
  <si>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</si>
  <si>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</si>
  <si>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</si>
  <si>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</si>
  <si>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</si>
  <si>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</si>
  <si>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</si>
  <si>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</si>
  <si>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</si>
  <si>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</si>
  <si>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</si>
  <si>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</si>
  <si>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</si>
  <si>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</si>
  <si>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</si>
  <si>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</si>
  <si>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</si>
  <si>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</si>
  <si>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</si>
  <si>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</si>
  <si>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</si>
  <si>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</si>
  <si>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</si>
  <si>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</si>
  <si>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</si>
  <si>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</si>
  <si>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</si>
  <si>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</si>
  <si>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</si>
  <si>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</si>
  <si>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</si>
  <si>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</si>
  <si>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</si>
  <si>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</si>
  <si>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</si>
  <si>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</si>
  <si>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</si>
  <si>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</si>
  <si>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</si>
  <si>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</si>
  <si>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</si>
  <si>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</si>
  <si>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</si>
  <si>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</si>
  <si>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</si>
  <si>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</si>
  <si>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</si>
  <si>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</si>
  <si>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</si>
  <si>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</si>
  <si>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</si>
  <si>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</si>
  <si>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</si>
  <si>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</si>
  <si>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</si>
  <si>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</si>
  <si>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</si>
  <si>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</si>
  <si>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</si>
  <si>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</si>
  <si>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</si>
  <si>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</si>
  <si>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</si>
  <si>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</si>
  <si>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</si>
  <si>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</si>
  <si>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</si>
  <si>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</si>
  <si>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</si>
  <si>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</si>
  <si>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</si>
  <si>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</si>
  <si>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</si>
  <si>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</si>
  <si>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</si>
  <si>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</si>
  <si>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</si>
  <si>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</si>
  <si>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</si>
  <si>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</si>
  <si>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</si>
  <si>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</si>
  <si>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</si>
  <si>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</si>
  <si>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</si>
  <si>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</si>
  <si>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</si>
  <si>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</si>
  <si>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</si>
  <si>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</si>
  <si>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</si>
  <si>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</si>
  <si>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</si>
  <si>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</si>
  <si>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</si>
  <si>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</si>
  <si>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</si>
  <si>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</si>
  <si>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</si>
  <si>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</si>
  <si>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</si>
  <si>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</si>
  <si>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</si>
  <si>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</si>
  <si>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</si>
  <si>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</si>
  <si>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</si>
  <si>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</si>
  <si>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</si>
  <si>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</si>
  <si>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</si>
  <si>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</si>
  <si>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</si>
  <si>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</si>
  <si>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</si>
  <si>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</si>
  <si>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</si>
  <si>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</si>
  <si>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</si>
  <si>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</si>
  <si>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</si>
  <si>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</si>
  <si>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</si>
  <si>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</si>
  <si>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</si>
  <si>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</si>
  <si>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</si>
  <si>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</si>
  <si>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</si>
  <si>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</si>
  <si>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</si>
  <si>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</si>
  <si>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</si>
  <si>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</si>
  <si>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</si>
  <si>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</si>
  <si>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</si>
  <si>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</si>
  <si>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</si>
  <si>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</si>
  <si>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</si>
  <si>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</si>
  <si>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</si>
  <si>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</si>
  <si>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</si>
  <si>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</si>
  <si>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</si>
  <si>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</si>
  <si>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</si>
  <si>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</si>
  <si>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</si>
  <si>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</si>
  <si>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</si>
  <si>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</si>
  <si>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</si>
  <si>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</si>
  <si>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</si>
  <si>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</si>
  <si>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</si>
  <si>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</si>
  <si>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</si>
  <si>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</si>
  <si>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</si>
  <si>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</si>
  <si>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</si>
  <si>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</si>
  <si>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</si>
  <si>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</si>
  <si>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</si>
  <si>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</si>
  <si>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</si>
  <si>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</si>
  <si>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</si>
  <si>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</si>
  <si>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</si>
  <si>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</si>
  <si>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</si>
  <si>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</si>
  <si>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</si>
  <si>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</si>
  <si>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</si>
  <si>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</si>
  <si>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</si>
  <si>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</si>
  <si>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</si>
  <si>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</si>
  <si>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</si>
  <si>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</si>
  <si>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</si>
  <si>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</si>
  <si>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</si>
  <si>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</si>
  <si>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</si>
  <si>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</si>
  <si>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</si>
  <si>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</si>
  <si>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</si>
  <si>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</si>
  <si>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</si>
  <si>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</si>
  <si>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</si>
  <si>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</si>
  <si>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</si>
  <si>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</si>
  <si>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</si>
  <si>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</si>
  <si>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</si>
  <si>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</si>
  <si>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</si>
  <si>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</si>
  <si>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</si>
  <si>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</si>
  <si>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</si>
  <si>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</si>
  <si>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</si>
  <si>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</si>
  <si>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</si>
  <si>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</si>
  <si>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</si>
  <si>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</si>
  <si>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</si>
  <si>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</si>
  <si>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</si>
  <si>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</si>
  <si>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</si>
  <si>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</si>
  <si>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</si>
  <si>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</si>
  <si>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</si>
  <si>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</si>
  <si>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</si>
  <si>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</si>
  <si>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</si>
  <si>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</si>
  <si>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</si>
  <si>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</si>
  <si>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</si>
  <si>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</si>
  <si>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</si>
  <si>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</si>
  <si>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</si>
  <si>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</si>
  <si>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</si>
  <si>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</si>
  <si>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</si>
  <si>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</si>
  <si>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</si>
  <si>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</si>
  <si>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</si>
  <si>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</si>
  <si>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</si>
  <si>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</si>
  <si>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</si>
  <si>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</si>
  <si>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</si>
  <si>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</si>
  <si>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</si>
  <si>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</si>
  <si>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</si>
  <si>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</si>
  <si>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</si>
  <si>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</si>
  <si>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</si>
  <si>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</si>
  <si>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</si>
  <si>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</si>
  <si>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</si>
  <si>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</si>
  <si>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</si>
  <si>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</si>
  <si>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</si>
  <si>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</si>
  <si>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</si>
  <si>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</si>
  <si>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</si>
  <si>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</si>
  <si>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</si>
  <si>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</si>
  <si>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</si>
  <si>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</si>
  <si>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</si>
  <si>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</si>
  <si>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</si>
  <si>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</si>
  <si>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</si>
  <si>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</si>
  <si>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</si>
  <si>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</si>
  <si>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</si>
  <si>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</si>
  <si>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</si>
  <si>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</si>
  <si>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</si>
  <si>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</si>
  <si>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</si>
  <si>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</si>
  <si>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</si>
  <si>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</si>
  <si>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</si>
  <si>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</si>
  <si>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</si>
  <si>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</si>
  <si>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</si>
  <si>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</si>
  <si>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</si>
  <si>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</si>
  <si>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</si>
  <si>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</si>
  <si>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</si>
  <si>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</si>
  <si>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</si>
  <si>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</si>
  <si>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</si>
  <si>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</si>
  <si>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</si>
  <si>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</si>
  <si>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</si>
  <si>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</si>
  <si>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</si>
  <si>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</si>
  <si>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</si>
  <si>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</si>
  <si>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</si>
  <si>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</si>
  <si>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</si>
  <si>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</si>
  <si>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</si>
  <si>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</si>
  <si>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</si>
  <si>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</si>
  <si>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</si>
  <si>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</si>
  <si>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</si>
  <si>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</si>
  <si>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</si>
  <si>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</si>
  <si>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</si>
  <si>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</si>
  <si>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</si>
  <si>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</si>
  <si>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</si>
  <si>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</si>
  <si>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</si>
  <si>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</si>
  <si>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</si>
  <si>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</si>
  <si>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</si>
  <si>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</si>
  <si>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</si>
  <si>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</si>
  <si>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</si>
  <si>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</si>
  <si>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</si>
  <si>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</si>
  <si>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</si>
  <si>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</si>
  <si>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</si>
  <si>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</si>
  <si>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</si>
  <si>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</si>
  <si>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</si>
  <si>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</si>
  <si>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</si>
  <si>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</si>
  <si>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</si>
  <si>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</si>
  <si>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</si>
  <si>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</si>
  <si>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</si>
  <si>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</si>
  <si>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</si>
  <si>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</si>
  <si>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</si>
  <si>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</si>
  <si>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</si>
  <si>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</si>
  <si>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</si>
  <si>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</si>
  <si>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</si>
  <si>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</si>
  <si>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</si>
  <si>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</si>
  <si>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</si>
  <si>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</si>
  <si>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</si>
  <si>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</si>
  <si>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</si>
  <si>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</si>
  <si>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</si>
  <si>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</si>
  <si>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</si>
  <si>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</si>
  <si>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</si>
  <si>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</si>
  <si>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</si>
  <si>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</si>
  <si>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</si>
  <si>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</si>
  <si>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</si>
  <si>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</si>
  <si>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</si>
  <si>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</si>
  <si>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</si>
  <si>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</si>
  <si>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</si>
  <si>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</si>
  <si>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</si>
  <si>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</si>
  <si>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</si>
  <si>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</si>
  <si>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</si>
  <si>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</si>
  <si>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</si>
  <si>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</si>
  <si>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</si>
  <si>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</si>
  <si>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</si>
  <si>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</si>
  <si>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</si>
  <si>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</si>
  <si>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</si>
  <si>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</si>
  <si>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</si>
  <si>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</si>
  <si>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</si>
  <si>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</si>
  <si>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</si>
  <si>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</si>
  <si>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</si>
  <si>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</si>
  <si>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</si>
  <si>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</si>
  <si>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</si>
  <si>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</si>
  <si>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</si>
  <si>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</si>
  <si>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</si>
  <si>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</si>
  <si>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</si>
  <si>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</si>
  <si>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</si>
  <si>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</si>
  <si>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</si>
  <si>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</si>
  <si>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</si>
  <si>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</si>
  <si>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</si>
  <si>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</si>
  <si>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</si>
  <si>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</si>
  <si>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</si>
  <si>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</si>
  <si>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</si>
  <si>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</si>
  <si>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</si>
  <si>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2021-11-11005572020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</si>
  <si>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</si>
  <si>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11-0557-2020</t>
  </si>
  <si>
    <t>PRESTAR LOS SERVICIOS DE EDUCACION INICIAL EN EL MARCO DE LA ATENCION  INTEGRAL EN HOGARES INFANTILES -HI-, DE CON FORMIDAD CON EL MANUAL OPERATIVO DE LA MODALIDAD INSTITUCIONAL , EL LINEAMIENTO TECNICO PARA LA ATENCION A LA PRIMERA INFANCIA Y LAS DIRECTRICES ESTABLECIDAS POR EL ICBF, EN ARMONIA CON LA POLITICA DE ESTADO PARA EL DESARROLLO INTEGRAL DE LA PRIMERA INFANCIA DE CERO A SIEMPRE.</t>
  </si>
  <si>
    <t>11-0466-2019</t>
  </si>
  <si>
    <t>PRTESTAR EL SERVICIO CENTROS DE DESARROLLO  INFANTIL HOGARES INFANTILES HI DE CONFORMIDAD CON EL MANUAL OPERATIVO DE LA MODALIDAD INSTITUCIONAL YLAS DIRECTRICES ESTABLECIDAD POR EL ICBF, EN ARMONIA CON LA POLITICA DE ESTADOS PARA EL DESARROLLO  INTEGRAL DE LA PRIMERA INFANCIA.</t>
  </si>
  <si>
    <t>220/2015</t>
  </si>
  <si>
    <t>SI</t>
  </si>
  <si>
    <t>11-1104-2018</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</si>
  <si>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</si>
  <si>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11-1431-2017</t>
  </si>
  <si>
    <t>PRESTAR EL SERVICIO DE ATENCION INTEGRAL A LOS NIÑOS Y NIÑAS MENOSRES DE 5 AÑOS, O HASTA SU INGRESO AL GRADO DE TRANSICION, CON EL FIN DE PROMOVER EL DESARROLLO INTEGRAL DE LA PRIMERA INFANCIA, DE CONFORMIDAD CON EL MANUAL OPERATIVO DE LA MODALIDAD INSTITUCIONAL Y LAS DIRECTRICES ESTABLECIDAS POR EL ICBF, EN EL MARCO DE LA POLITICA DEL ESTADO PARA EL DESARROLLO INTEGRAL DE LA PRIMERA INFANCIA “DE 0 A SIEMPRE”, EN EL SERVICIO DE HOGARES INFANTILES.</t>
  </si>
  <si>
    <t>11-1685-2016</t>
  </si>
  <si>
    <t>PRESTAR EL SERVICIO DE ATENCION, EDUCACION INICIAL Y CUIDADO A NIÑOS Y NIÑAS MENORES DE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</si>
  <si>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11-426-2016</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</si>
  <si>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ESTABLECIDOS POR EL ICBF, EN EL MARCO DE LA ESTRATEGIA DE ATENCION INTEGRAL “DE CEROA SIEMPRE” ASI COMO REGULAR LAS RELACIONES ENTRE LAS PARTES DERIVADAS DE LA ENTREGA DE APORTES DEL ICBF A LA ENTIDAD ADMINISTRADORA DE SERVICIO PARA QUE ESTE ASUMA CON SU PERSONAL Y BAJO SU EXCLUSIVA RESPONSABILIDAD DICHA ATENCION.</t>
  </si>
  <si>
    <t>1853-2012</t>
  </si>
  <si>
    <t xml:space="preserve">ATENDER A LA PRIMERA INFANCIA EN EL MARCO DE LA ESTRATEGIA “DE CERO A SIEMPRE” DE CONFORMIDAD CON LAS DIRECTRICES, LINEAMIENTOS Y PARAMETROS ESTABLECIDOS POR EL ICBF,ASI COMO REGULAR LAS RELACIONES ENTRE LAS PARTES DERIVADAS DE LA ENTREGA DE APORTES DEL ICBF AL CONTRATISTA, PARA QUE ESTE ASUMA CON SU PERSONAL Y BAJO SU EXCLUSIVA RESPONSABILIDAD DICHA ATENCION </t>
  </si>
  <si>
    <t>ATENDER A LA PRIMERA INFANCIA EN EL MARCO DE LESTRATEGIA “DE CERO A SIEMPRE” DE CONFORMIDAD CON LAS DIRECTRICES, LINEAMIENTOS Y PARAMETROS ESTABLECIDOS POR EL ICBF,ASI COMO REGULAR LAS RELACIONES ENTRE LAS PARTES DERIVADAS DE LA ENTREGA DE APORTES DEL ICBF A LA EAS DEL SERVICIO, PARA QUE ESTE ASUMA CON SU PERSONAL Y BAJO SU EXCLUSIVA RESPONSABILIDAD DICHA ATENCION.</t>
  </si>
  <si>
    <t>364-2012</t>
  </si>
  <si>
    <t>1274-2012</t>
  </si>
  <si>
    <t>66-2011</t>
  </si>
  <si>
    <t>BRINDAR ATENCION INTEGRAL A NIÑOS NIÑAS ENTRE LOS 6 MESES Y MENORES DE 5 AÑOS DE EDAD CON VULNERABLIDAD ECONOMICA Y SOCIAL PRIORITARIAMENTE A QUIENES QUE POR RAZON DE TRABAJO DE SUS PADRES O ADULTO RESPONSABLE DE SU CUIDADO PERMENCEN SOLOS TEMPORALMENTE Y A LOS HIJOS DE FAMILIAS  EN SITUACION DE DESPLAZAMIENTO</t>
  </si>
  <si>
    <t>293-2010</t>
  </si>
  <si>
    <t>430-2009</t>
  </si>
  <si>
    <t>BRINDAR ATENCION INTEGRAL A NIÑOS NIÑAS ENTRE LOS 6 MESES Y MENORES DE 5 AÑOS DE EDAD CON VULNERABILIDAD ECONOMICA Y SOCIAL PRIORITARIAMENTE A QUIENES QUE POR RAZON DE TRABAJO DE SUS PADRES O ADULTO RESPONSABLE DE SU CUIDADO PERMENCEN SOLOS TEMPORALMENTE Y A LOS HIJOS DE FAMILIAS  EN SITUACION DE DESPLAZAMIENTO</t>
  </si>
  <si>
    <t>415-2008</t>
  </si>
  <si>
    <t>BRINDAR ATENCION INTEGRAL A NIÑOS NIÑAS ENTRE LOS 6 MESES Y HASTA  5 AÑOS 11 MESES DE EDAD CON VULNERABILIDAD ECONOMICA Y SOCIAL PRIORITARIAMENTE A QUIENES QUE POR RAZON DE TRABAJO DE SUS PADRES O ADULTO RESPONSABLE DE SU CUIDADO PERMENCEN SOLOS TEMPORALMENTE Y A LOS HIJOS DE FAMILIAS  EN SITUACION DE DESPLAZAMIENTO</t>
  </si>
  <si>
    <t>29-2007</t>
  </si>
  <si>
    <t>BRINDAR ATENCION INTEGRAL EN EL HOGAR INFANTIL A NIÑOS Y NIÑAS MENORES DE SEIS (6) AÑOS (ENTRE SEIS (6) MESES A CINCO (5) AÑOS ONCE (11) MESES), PRIORITARIAMENTE LOS NIÑOS Y NIÑAS DE FAMILIAS CON ALTA VULNERABILIDAD SOCIOECONOMICA, A TRAVÉS DE ACCIONES QUE PROPICIEN EL EJERCICIO DE SUS DERECHOS CON LA PARTICIPACION ACTIVA, ORGANIZADA Y CORRESPONSABLE DE LA FAMILIA, LA COMUNIDAD, LOS ENTES TERRITORIALES, ORGANIACIONES COMUNITARIAS, EMPRESAS PRIVADAS, CAJAS DE COMPENSACIÓN Y EL ESTADO COLOMBIANO.</t>
  </si>
  <si>
    <t>420-2006</t>
  </si>
  <si>
    <t>BRINDAR ATENCION INTEGRAL NIÑOS Y NIÑAS ENTRE SEIS (6) MESES Y HASTA SESIS (6) AÑOS DE EDAD EN EL HOGAR INFANTIL PERTENECIENTES A LOS NIVELES I Y II DEL SISBEN HIJOS DE PADRES TRABAJADORES, DANDO PRIORIDAD A LOS NIÑOS Y NIÑAS PERTENECIENTES A LAS FAMILIAS EN SITUACION DE DESPLAAMIENTO</t>
  </si>
  <si>
    <t xml:space="preserve">LUIDINA  FIGUEROA DE BAUTISTA </t>
  </si>
  <si>
    <t>CALLE 77 A No 85-73</t>
  </si>
  <si>
    <t>2518386  /   3232357471</t>
  </si>
  <si>
    <t>fundacionjema@hotmail.com</t>
  </si>
  <si>
    <t>AK 15  No  148  - 83</t>
  </si>
  <si>
    <t>LUIDINA FIGUEROA DE BAUTISTA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</si>
</sst>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3" fontId="0" fillId="3" borderId="0" xfId="0" applyNumberForma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5">
      <c r="A15" s="9"/>
      <c r="B15" s="32" t="s">
        <v>2635</v>
      </c>
      <c r="C15" s="175" t="s">
        <v>2676</v>
      </c>
      <c r="D15" s="35"/>
      <c r="E15" s="35"/>
      <c r="F15" s="5"/>
      <c r="G15" s="32" t="s">
        <v>1168</v>
      </c>
      <c r="H15" s="103" t="s">
        <v>187</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860026095</v>
      </c>
      <c r="C20" s="5"/>
      <c r="D20" s="73"/>
      <c r="E20" s="5"/>
      <c r="F20" s="5"/>
      <c r="G20" s="5"/>
      <c r="H20" s="185"/>
      <c r="I20" s="148" t="s">
        <v>1156</v>
      </c>
      <c r="J20" s="149" t="s">
        <v>198</v>
      </c>
      <c r="K20" s="150">
        <v>572121920</v>
      </c>
      <c r="L20" s="151"/>
      <c r="M20" s="151">
        <v>44561</v>
      </c>
      <c r="N20" s="134">
        <f>+(M20-L20)/30</f>
        <v>1485.3666666666666</v>
      </c>
      <c r="O20" s="137"/>
      <c r="U20" s="133"/>
      <c r="V20" s="105">
        <f ca="1">NOW()</f>
        <v>44187.588754976852</v>
      </c>
      <c r="W20" s="105">
        <f ca="1">NOW()</f>
        <v>44187.588754976852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JESUS Y MARIA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2680</v>
      </c>
      <c r="E48" s="144">
        <v>43483</v>
      </c>
      <c r="F48" s="144">
        <v>43819</v>
      </c>
      <c r="G48" s="158">
        <f>IF(AND(E48&lt;&gt;"",F48&lt;&gt;""),((F48-E48)/30),"")</f>
        <v>11.2</v>
      </c>
      <c r="H48" s="114" t="s">
        <v>2681</v>
      </c>
      <c r="I48" s="113" t="s">
        <v>1156</v>
      </c>
      <c r="J48" s="113" t="s">
        <v>198</v>
      </c>
      <c r="K48" s="116">
        <v>509579323</v>
      </c>
      <c r="L48" s="115"/>
      <c r="M48" s="117"/>
      <c r="N48" s="115"/>
      <c r="O48" s="115" t="s">
        <v>1148</v>
      </c>
      <c r="P48" s="78"/>
    </row>
    <row r="49" spans="1:16" s="6" customFormat="1" ht="24.75" customHeight="1" x14ac:dyDescent="0.25">
      <c r="A49" s="142">
        <v>2</v>
      </c>
      <c r="B49" s="122" t="s">
        <v>2665</v>
      </c>
      <c r="C49" s="124" t="s">
        <v>31</v>
      </c>
      <c r="D49" s="121" t="s">
        <v>2682</v>
      </c>
      <c r="E49" s="144">
        <v>42037</v>
      </c>
      <c r="F49" s="144">
        <v>42369</v>
      </c>
      <c r="G49" s="158">
        <f t="shared" ref="G49:G50" si="2">IF(AND(E49&lt;&gt;"",F49&lt;&gt;""),((F49-E49)/30),"")</f>
        <v>11.066666666666666</v>
      </c>
      <c r="H49" s="122" t="s">
        <v>2694</v>
      </c>
      <c r="I49" s="113" t="s">
        <v>1156</v>
      </c>
      <c r="J49" s="113" t="s">
        <v>198</v>
      </c>
      <c r="K49" s="116">
        <v>370948160</v>
      </c>
      <c r="L49" s="115"/>
      <c r="M49" s="117"/>
      <c r="N49" s="115"/>
      <c r="O49" s="115" t="s">
        <v>2683</v>
      </c>
      <c r="P49" s="78"/>
    </row>
    <row r="50" spans="1:16" s="6" customFormat="1" ht="24.75" customHeight="1" x14ac:dyDescent="0.25">
      <c r="A50" s="142">
        <v>3</v>
      </c>
      <c r="B50" s="122" t="s">
        <v>2665</v>
      </c>
      <c r="C50" s="124" t="s">
        <v>31</v>
      </c>
      <c r="D50" s="121" t="s">
        <v>2684</v>
      </c>
      <c r="E50" s="144">
        <v>43405</v>
      </c>
      <c r="F50" s="144">
        <v>43441</v>
      </c>
      <c r="G50" s="158">
        <f t="shared" si="2"/>
        <v>1.2</v>
      </c>
      <c r="H50" s="119" t="s">
        <v>2685</v>
      </c>
      <c r="I50" s="121" t="s">
        <v>1156</v>
      </c>
      <c r="J50" s="121" t="s">
        <v>198</v>
      </c>
      <c r="K50" s="116">
        <v>55140160</v>
      </c>
      <c r="L50" s="115"/>
      <c r="M50" s="117"/>
      <c r="N50" s="115"/>
      <c r="O50" s="115" t="s">
        <v>2683</v>
      </c>
      <c r="P50" s="78"/>
    </row>
    <row r="51" spans="1:16" s="6" customFormat="1" ht="24.75" customHeight="1" outlineLevel="1" x14ac:dyDescent="0.25">
      <c r="A51" s="142">
        <v>4</v>
      </c>
      <c r="B51" s="122" t="s">
        <v>2665</v>
      </c>
      <c r="C51" s="124" t="s">
        <v>31</v>
      </c>
      <c r="D51" s="121" t="s">
        <v>2686</v>
      </c>
      <c r="E51" s="144">
        <v>43040</v>
      </c>
      <c r="F51" s="144">
        <v>43404</v>
      </c>
      <c r="G51" s="158">
        <f t="shared" ref="G51:G107" si="3">IF(AND(E51&lt;&gt;"",F51&lt;&gt;""),((F51-E51)/30),"")</f>
        <v>12.133333333333333</v>
      </c>
      <c r="H51" s="122" t="s">
        <v>2687</v>
      </c>
      <c r="I51" s="121" t="s">
        <v>1156</v>
      </c>
      <c r="J51" s="121" t="s">
        <v>198</v>
      </c>
      <c r="K51" s="123">
        <v>523668610</v>
      </c>
      <c r="L51" s="115"/>
      <c r="M51" s="117"/>
      <c r="N51" s="115"/>
      <c r="O51" s="115" t="s">
        <v>26</v>
      </c>
      <c r="P51" s="78"/>
    </row>
    <row r="52" spans="1:16" s="7" customFormat="1" ht="24.75" customHeight="1" outlineLevel="1" x14ac:dyDescent="0.25">
      <c r="A52" s="143">
        <v>5</v>
      </c>
      <c r="B52" s="122" t="s">
        <v>2665</v>
      </c>
      <c r="C52" s="124" t="s">
        <v>31</v>
      </c>
      <c r="D52" s="121" t="s">
        <v>2688</v>
      </c>
      <c r="E52" s="144">
        <v>42675</v>
      </c>
      <c r="F52" s="144">
        <v>43039</v>
      </c>
      <c r="G52" s="158">
        <f t="shared" si="3"/>
        <v>12.133333333333333</v>
      </c>
      <c r="H52" s="119" t="s">
        <v>2689</v>
      </c>
      <c r="I52" s="121" t="s">
        <v>1156</v>
      </c>
      <c r="J52" s="121" t="s">
        <v>198</v>
      </c>
      <c r="K52" s="123">
        <v>436868244</v>
      </c>
      <c r="L52" s="115"/>
      <c r="M52" s="117"/>
      <c r="N52" s="115"/>
      <c r="O52" s="115" t="s">
        <v>26</v>
      </c>
      <c r="P52" s="79"/>
    </row>
    <row r="53" spans="1:16" s="7" customFormat="1" ht="24.75" customHeight="1" outlineLevel="1" x14ac:dyDescent="0.25">
      <c r="A53" s="143">
        <v>6</v>
      </c>
      <c r="B53" s="122" t="s">
        <v>2665</v>
      </c>
      <c r="C53" s="124" t="s">
        <v>31</v>
      </c>
      <c r="D53" s="121" t="s">
        <v>2690</v>
      </c>
      <c r="E53" s="144">
        <v>42401</v>
      </c>
      <c r="F53" s="144">
        <v>42674</v>
      </c>
      <c r="G53" s="158">
        <f t="shared" si="3"/>
        <v>9.1</v>
      </c>
      <c r="H53" s="119" t="s">
        <v>2691</v>
      </c>
      <c r="I53" s="121" t="s">
        <v>1156</v>
      </c>
      <c r="J53" s="121" t="s">
        <v>198</v>
      </c>
      <c r="K53" s="123">
        <v>316479162</v>
      </c>
      <c r="L53" s="115"/>
      <c r="M53" s="117"/>
      <c r="N53" s="115"/>
      <c r="O53" s="115" t="s">
        <v>26</v>
      </c>
      <c r="P53" s="79"/>
    </row>
    <row r="54" spans="1:16" s="7" customFormat="1" ht="24.75" customHeight="1" outlineLevel="1" x14ac:dyDescent="0.25">
      <c r="A54" s="143">
        <v>7</v>
      </c>
      <c r="B54" s="122" t="s">
        <v>2665</v>
      </c>
      <c r="C54" s="124" t="s">
        <v>31</v>
      </c>
      <c r="D54" s="110" t="s">
        <v>2692</v>
      </c>
      <c r="E54" s="144">
        <v>41248</v>
      </c>
      <c r="F54" s="144">
        <v>41851</v>
      </c>
      <c r="G54" s="158">
        <f t="shared" si="3"/>
        <v>20.100000000000001</v>
      </c>
      <c r="H54" s="114" t="s">
        <v>2693</v>
      </c>
      <c r="I54" s="121" t="s">
        <v>1156</v>
      </c>
      <c r="J54" s="121" t="s">
        <v>198</v>
      </c>
      <c r="K54" s="118">
        <v>710529565</v>
      </c>
      <c r="L54" s="115"/>
      <c r="M54" s="117"/>
      <c r="N54" s="115"/>
      <c r="O54" s="115" t="s">
        <v>26</v>
      </c>
      <c r="P54" s="79"/>
    </row>
    <row r="55" spans="1:16" s="7" customFormat="1" ht="24.75" customHeight="1" outlineLevel="1" x14ac:dyDescent="0.25">
      <c r="A55" s="143">
        <v>8</v>
      </c>
      <c r="B55" s="122" t="s">
        <v>2665</v>
      </c>
      <c r="C55" s="124" t="s">
        <v>31</v>
      </c>
      <c r="D55" s="110" t="s">
        <v>2695</v>
      </c>
      <c r="E55" s="144">
        <v>40920</v>
      </c>
      <c r="F55" s="144">
        <v>41090</v>
      </c>
      <c r="G55" s="158">
        <f t="shared" si="3"/>
        <v>5.666666666666667</v>
      </c>
      <c r="H55" s="114" t="s">
        <v>2698</v>
      </c>
      <c r="I55" s="121" t="s">
        <v>1156</v>
      </c>
      <c r="J55" s="121" t="s">
        <v>198</v>
      </c>
      <c r="K55" s="118">
        <v>111764027</v>
      </c>
      <c r="L55" s="115"/>
      <c r="M55" s="117"/>
      <c r="N55" s="115"/>
      <c r="O55" s="115" t="s">
        <v>1148</v>
      </c>
      <c r="P55" s="79"/>
    </row>
    <row r="56" spans="1:16" s="7" customFormat="1" ht="24.75" customHeight="1" outlineLevel="1" x14ac:dyDescent="0.25">
      <c r="A56" s="143">
        <v>9</v>
      </c>
      <c r="B56" s="122" t="s">
        <v>2665</v>
      </c>
      <c r="C56" s="124" t="s">
        <v>31</v>
      </c>
      <c r="D56" s="110" t="s">
        <v>2696</v>
      </c>
      <c r="E56" s="144">
        <v>41091</v>
      </c>
      <c r="F56" s="144">
        <v>41273</v>
      </c>
      <c r="G56" s="158">
        <f t="shared" si="3"/>
        <v>6.0666666666666664</v>
      </c>
      <c r="H56" s="122" t="s">
        <v>2701</v>
      </c>
      <c r="I56" s="121" t="s">
        <v>1156</v>
      </c>
      <c r="J56" s="121" t="s">
        <v>198</v>
      </c>
      <c r="K56" s="118">
        <v>132028752</v>
      </c>
      <c r="L56" s="115"/>
      <c r="M56" s="117"/>
      <c r="N56" s="115"/>
      <c r="O56" s="124" t="s">
        <v>1148</v>
      </c>
      <c r="P56" s="79"/>
    </row>
    <row r="57" spans="1:16" s="7" customFormat="1" ht="24.75" customHeight="1" outlineLevel="1" x14ac:dyDescent="0.25">
      <c r="A57" s="143">
        <v>10</v>
      </c>
      <c r="B57" s="122" t="s">
        <v>2665</v>
      </c>
      <c r="C57" s="124" t="s">
        <v>31</v>
      </c>
      <c r="D57" s="63" t="s">
        <v>2697</v>
      </c>
      <c r="E57" s="144">
        <v>40560</v>
      </c>
      <c r="F57" s="144">
        <v>40908</v>
      </c>
      <c r="G57" s="158">
        <f t="shared" si="3"/>
        <v>11.6</v>
      </c>
      <c r="H57" s="122" t="s">
        <v>2701</v>
      </c>
      <c r="I57" s="121" t="s">
        <v>1156</v>
      </c>
      <c r="J57" s="121" t="s">
        <v>198</v>
      </c>
      <c r="K57" s="66">
        <v>195969984</v>
      </c>
      <c r="L57" s="65"/>
      <c r="M57" s="67"/>
      <c r="N57" s="65"/>
      <c r="O57" s="124" t="s">
        <v>1148</v>
      </c>
      <c r="P57" s="79"/>
    </row>
    <row r="58" spans="1:16" s="7" customFormat="1" ht="24.75" customHeight="1" outlineLevel="1" x14ac:dyDescent="0.25">
      <c r="A58" s="143">
        <v>11</v>
      </c>
      <c r="B58" s="122" t="s">
        <v>2665</v>
      </c>
      <c r="C58" s="124" t="s">
        <v>31</v>
      </c>
      <c r="D58" s="63" t="s">
        <v>2699</v>
      </c>
      <c r="E58" s="144">
        <v>40185</v>
      </c>
      <c r="F58" s="144">
        <v>40543</v>
      </c>
      <c r="G58" s="158">
        <f t="shared" si="3"/>
        <v>11.933333333333334</v>
      </c>
      <c r="H58" s="122" t="s">
        <v>2701</v>
      </c>
      <c r="I58" s="121" t="s">
        <v>1156</v>
      </c>
      <c r="J58" s="121" t="s">
        <v>198</v>
      </c>
      <c r="K58" s="66">
        <v>201051048</v>
      </c>
      <c r="L58" s="65"/>
      <c r="M58" s="67"/>
      <c r="N58" s="65"/>
      <c r="O58" s="124" t="s">
        <v>1148</v>
      </c>
      <c r="P58" s="79"/>
    </row>
    <row r="59" spans="1:16" s="7" customFormat="1" ht="24.75" customHeight="1" outlineLevel="1" x14ac:dyDescent="0.25">
      <c r="A59" s="143">
        <v>12</v>
      </c>
      <c r="B59" s="122" t="s">
        <v>2665</v>
      </c>
      <c r="C59" s="124" t="s">
        <v>31</v>
      </c>
      <c r="D59" s="63" t="s">
        <v>2700</v>
      </c>
      <c r="E59" s="144">
        <v>39818</v>
      </c>
      <c r="F59" s="144">
        <v>40178</v>
      </c>
      <c r="G59" s="158">
        <f t="shared" si="3"/>
        <v>12</v>
      </c>
      <c r="H59" s="122" t="s">
        <v>2701</v>
      </c>
      <c r="I59" s="121" t="s">
        <v>1156</v>
      </c>
      <c r="J59" s="121" t="s">
        <v>198</v>
      </c>
      <c r="K59" s="66">
        <v>193318316</v>
      </c>
      <c r="L59" s="65"/>
      <c r="M59" s="67"/>
      <c r="N59" s="65"/>
      <c r="O59" s="124" t="s">
        <v>1148</v>
      </c>
      <c r="P59" s="79"/>
    </row>
    <row r="60" spans="1:16" s="7" customFormat="1" ht="24.75" customHeight="1" outlineLevel="1" x14ac:dyDescent="0.25">
      <c r="A60" s="143">
        <v>13</v>
      </c>
      <c r="B60" s="122" t="s">
        <v>2665</v>
      </c>
      <c r="C60" s="124" t="s">
        <v>31</v>
      </c>
      <c r="D60" s="63" t="s">
        <v>2702</v>
      </c>
      <c r="E60" s="144">
        <v>39449</v>
      </c>
      <c r="F60" s="144">
        <v>39813</v>
      </c>
      <c r="G60" s="158">
        <f t="shared" si="3"/>
        <v>12.133333333333333</v>
      </c>
      <c r="H60" s="122" t="s">
        <v>2703</v>
      </c>
      <c r="I60" s="121" t="s">
        <v>1156</v>
      </c>
      <c r="J60" s="121" t="s">
        <v>198</v>
      </c>
      <c r="K60" s="66">
        <v>184769405</v>
      </c>
      <c r="L60" s="65"/>
      <c r="M60" s="67"/>
      <c r="N60" s="65"/>
      <c r="O60" s="124" t="s">
        <v>1148</v>
      </c>
      <c r="P60" s="79"/>
    </row>
    <row r="61" spans="1:16" s="7" customFormat="1" ht="24.75" customHeight="1" outlineLevel="1" x14ac:dyDescent="0.25">
      <c r="A61" s="143">
        <v>14</v>
      </c>
      <c r="B61" s="122" t="s">
        <v>2665</v>
      </c>
      <c r="C61" s="124" t="s">
        <v>31</v>
      </c>
      <c r="D61" s="63" t="s">
        <v>2704</v>
      </c>
      <c r="E61" s="144">
        <v>39114</v>
      </c>
      <c r="F61" s="144">
        <v>39444</v>
      </c>
      <c r="G61" s="158">
        <f t="shared" si="3"/>
        <v>11</v>
      </c>
      <c r="H61" s="64" t="s">
        <v>2705</v>
      </c>
      <c r="I61" s="121" t="s">
        <v>1156</v>
      </c>
      <c r="J61" s="121" t="s">
        <v>198</v>
      </c>
      <c r="K61" s="66">
        <v>171997486</v>
      </c>
      <c r="L61" s="65"/>
      <c r="M61" s="67"/>
      <c r="N61" s="65"/>
      <c r="O61" s="124" t="s">
        <v>1148</v>
      </c>
      <c r="P61" s="79"/>
    </row>
    <row r="62" spans="1:16" s="7" customFormat="1" ht="24.75" customHeight="1" outlineLevel="1" x14ac:dyDescent="0.25">
      <c r="A62" s="143">
        <v>15</v>
      </c>
      <c r="B62" s="122" t="s">
        <v>2665</v>
      </c>
      <c r="C62" s="124" t="s">
        <v>31</v>
      </c>
      <c r="D62" s="63" t="s">
        <v>2706</v>
      </c>
      <c r="E62" s="144">
        <v>38742</v>
      </c>
      <c r="F62" s="144">
        <v>39082</v>
      </c>
      <c r="G62" s="158">
        <f t="shared" si="3"/>
        <v>11.333333333333334</v>
      </c>
      <c r="H62" s="64" t="s">
        <v>2707</v>
      </c>
      <c r="I62" s="121" t="s">
        <v>1156</v>
      </c>
      <c r="J62" s="121" t="s">
        <v>198</v>
      </c>
      <c r="K62" s="66">
        <v>165382198</v>
      </c>
      <c r="L62" s="65"/>
      <c r="M62" s="67"/>
      <c r="N62" s="65"/>
      <c r="O62" s="124" t="s">
        <v>1148</v>
      </c>
      <c r="P62" s="79"/>
    </row>
    <row r="63" spans="1:16" s="7" customFormat="1" ht="24.75" customHeight="1" outlineLevel="1" x14ac:dyDescent="0.25">
      <c r="A63" s="143">
        <v>16</v>
      </c>
      <c r="B63" s="122"/>
      <c r="C63" s="124"/>
      <c r="D63" s="63"/>
      <c r="E63" s="144"/>
      <c r="F63" s="144"/>
      <c r="G63" s="158" t="str">
        <f t="shared" si="3"/>
        <v/>
      </c>
      <c r="H63" s="64"/>
      <c r="I63" s="121"/>
      <c r="J63" s="121"/>
      <c r="K63" s="66"/>
      <c r="L63" s="65"/>
      <c r="M63" s="67"/>
      <c r="N63" s="65"/>
      <c r="O63" s="124"/>
      <c r="P63" s="79"/>
    </row>
    <row r="64" spans="1:16" s="7" customFormat="1" ht="24.75" customHeight="1" outlineLevel="1" x14ac:dyDescent="0.25">
      <c r="A64" s="143">
        <v>17</v>
      </c>
      <c r="B64" s="122"/>
      <c r="C64" s="124"/>
      <c r="D64" s="63"/>
      <c r="E64" s="144"/>
      <c r="F64" s="144"/>
      <c r="G64" s="158" t="str">
        <f t="shared" si="3"/>
        <v/>
      </c>
      <c r="H64" s="64"/>
      <c r="I64" s="63"/>
      <c r="J64" s="63"/>
      <c r="K64" s="66"/>
      <c r="L64" s="65"/>
      <c r="M64" s="67"/>
      <c r="N64" s="65"/>
      <c r="O64" s="65"/>
      <c r="P64" s="79"/>
    </row>
    <row r="65" spans="1:16" s="7" customFormat="1" ht="24.75" customHeight="1" outlineLevel="1" x14ac:dyDescent="0.25">
      <c r="A65" s="143">
        <v>18</v>
      </c>
      <c r="B65" s="122"/>
      <c r="C65" s="124"/>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t="s">
        <v>2678</v>
      </c>
      <c r="E114" s="144">
        <v>43882</v>
      </c>
      <c r="F114" s="144">
        <v>44196</v>
      </c>
      <c r="G114" s="158">
        <f>IF(AND(E114&lt;&gt;"",F114&lt;&gt;""),((F114-E114)/30),"")</f>
        <v>10.466666666666667</v>
      </c>
      <c r="H114" s="122" t="s">
        <v>2679</v>
      </c>
      <c r="I114" s="121" t="s">
        <v>1156</v>
      </c>
      <c r="J114" s="121" t="s">
        <v>198</v>
      </c>
      <c r="K114" s="123">
        <v>570603537</v>
      </c>
      <c r="L114" s="100" t="e">
        <f>+IF(AND(K114&gt;0,O114="Ejecución"),(K114/877802)*Tabla28[[#This Row],[% participación]],IF(AND(K114&gt;0,O114&lt;&gt;"Ejecución"),"-",""))</f>
        <v>#VALUE!</v>
      </c>
      <c r="M114" s="124"/>
      <c r="N114" s="171" t="str">
        <f>+IF(M118="No",1,IF(M118="Si","Ingrese %",""))</f>
        <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v>
      </c>
      <c r="G179" s="163" t="str">
        <f>IF(F179&gt;0,SUM(E179+F179),"")</f>
        <v/>
      </c>
      <c r="H179" s="5"/>
      <c r="I179" s="220" t="s">
        <v>2671</v>
      </c>
      <c r="J179" s="220"/>
      <c r="K179" s="220"/>
      <c r="L179" s="220"/>
      <c r="M179" s="170"/>
      <c r="O179" s="8"/>
      <c r="Q179" s="19"/>
      <c r="R179" s="157" t="str">
        <f>IF(M179&gt;0,SUM(L179+M179),"")</f>
        <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5">
        <v>25541</v>
      </c>
      <c r="D193" s="5"/>
      <c r="E193" s="250">
        <v>5962</v>
      </c>
      <c r="F193" s="5"/>
      <c r="G193" s="5"/>
      <c r="H193" s="146" t="s">
        <v>2708</v>
      </c>
      <c r="J193" s="5"/>
      <c r="K193" s="126">
        <v>25934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2709</v>
      </c>
      <c r="J211" s="27" t="s">
        <v>2622</v>
      </c>
      <c r="K211" s="147" t="s">
        <v>2712</v>
      </c>
      <c r="L211" s="21"/>
      <c r="M211" s="21"/>
      <c r="N211" s="21"/>
      <c r="O211" s="8"/>
    </row>
    <row r="212" spans="1:15" x14ac:dyDescent="0.25">
      <c r="A212" s="9"/>
      <c r="B212" s="27" t="s">
        <v>2619</v>
      </c>
      <c r="C212" s="146" t="s">
        <v>2713</v>
      </c>
      <c r="D212" s="21"/>
      <c r="G212" s="27" t="s">
        <v>2621</v>
      </c>
      <c r="H212" s="147" t="s">
        <v>2710</v>
      </c>
      <c r="J212" s="27" t="s">
        <v>2623</v>
      </c>
      <c r="K212" s="146"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paperSize="5"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Coordinación</cp:lastModifiedBy>
  <cp:lastPrinted>2020-12-22T19:07:59Z</cp:lastPrinted>
  <dcterms:created xsi:type="dcterms:W3CDTF">2020-10-14T21:57:42Z</dcterms:created>
  <dcterms:modified xsi:type="dcterms:W3CDTF">2020-12-22T19:32:18Z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