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<sst xmlns="http://schemas.openxmlformats.org/spreadsheetml/2006/main" count="3080" uniqueCount="2700">
  <si>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</si>
  <si>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</si>
  <si>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</si>
  <si>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</si>
  <si>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</si>
  <si>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</si>
  <si>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</si>
  <si>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</si>
  <si>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</si>
  <si>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</si>
  <si>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</si>
  <si>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</si>
  <si>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</si>
  <si>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</si>
  <si>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</si>
  <si>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</si>
  <si>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</si>
  <si>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</si>
  <si>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</si>
  <si>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</si>
  <si>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</si>
  <si>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</si>
  <si>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</si>
  <si>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</si>
  <si>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</si>
  <si>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</si>
  <si>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</si>
  <si>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</si>
  <si>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</si>
  <si>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</si>
  <si>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</si>
  <si>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</si>
  <si>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</si>
  <si>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</si>
  <si>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</si>
  <si>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</si>
  <si>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</si>
  <si>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</si>
  <si>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</si>
  <si>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</si>
  <si>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</si>
  <si>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</si>
  <si>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</si>
  <si>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</si>
  <si>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</si>
  <si>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</si>
  <si>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</si>
  <si>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</si>
  <si>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</si>
  <si>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</si>
  <si>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</si>
  <si>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</si>
  <si>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</si>
  <si>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</si>
  <si>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</si>
  <si>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</si>
  <si>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</si>
  <si>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</si>
  <si>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</si>
  <si>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</si>
  <si>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</si>
  <si>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</si>
  <si>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</si>
  <si>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</si>
  <si>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</si>
  <si>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</si>
  <si>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</si>
  <si>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</si>
  <si>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</si>
  <si>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</si>
  <si>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</si>
  <si>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</si>
  <si>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</si>
  <si>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</si>
  <si>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</si>
  <si>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</si>
  <si>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</si>
  <si>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</si>
  <si>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</si>
  <si>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</si>
  <si>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</si>
  <si>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</si>
  <si>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</si>
  <si>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</si>
  <si>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</si>
  <si>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</si>
  <si>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</si>
  <si>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</si>
  <si>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</si>
  <si>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</si>
  <si>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</si>
  <si>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</si>
  <si>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</si>
  <si>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</si>
  <si>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</si>
  <si>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</si>
  <si>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</si>
  <si>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</si>
  <si>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</si>
  <si>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</si>
  <si>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</si>
  <si>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</si>
  <si>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</si>
  <si>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</si>
  <si>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</si>
  <si>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</si>
  <si>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</si>
  <si>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</si>
  <si>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</si>
  <si>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</si>
  <si>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</si>
  <si>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</si>
  <si>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</si>
  <si>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</si>
  <si>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</si>
  <si>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</si>
  <si>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</si>
  <si>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</si>
  <si>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</si>
  <si>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</si>
  <si>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</si>
  <si>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</si>
  <si>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</si>
  <si>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</si>
  <si>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</si>
  <si>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</si>
  <si>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</si>
  <si>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</si>
  <si>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</si>
  <si>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</si>
  <si>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</si>
  <si>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</si>
  <si>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</si>
  <si>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</si>
  <si>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</si>
  <si>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</si>
  <si>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</si>
  <si>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</si>
  <si>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</si>
  <si>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</si>
  <si>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</si>
  <si>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</si>
  <si>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</si>
  <si>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</si>
  <si>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</si>
  <si>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</si>
  <si>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</si>
  <si>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</si>
  <si>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</si>
  <si>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</si>
  <si>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</si>
  <si>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</si>
  <si>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</si>
  <si>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</si>
  <si>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</si>
  <si>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</si>
  <si>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</si>
  <si>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</si>
  <si>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</si>
  <si>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</si>
  <si>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</si>
  <si>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</si>
  <si>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</si>
  <si>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</si>
  <si>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</si>
  <si>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</si>
  <si>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</si>
  <si>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</si>
  <si>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</si>
  <si>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</si>
  <si>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</si>
  <si>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</si>
  <si>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</si>
  <si>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</si>
  <si>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</si>
  <si>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</si>
  <si>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</si>
  <si>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</si>
  <si>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</si>
  <si>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</si>
  <si>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</si>
  <si>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</si>
  <si>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</si>
  <si>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</si>
  <si>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</si>
  <si>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</si>
  <si>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</si>
  <si>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</si>
  <si>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</si>
  <si>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</si>
  <si>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</si>
  <si>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</si>
  <si>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</si>
  <si>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</si>
  <si>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</si>
  <si>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</si>
  <si>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</si>
  <si>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</si>
  <si>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</si>
  <si>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</si>
  <si>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</si>
  <si>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</si>
  <si>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</si>
  <si>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</si>
  <si>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</si>
  <si>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</si>
  <si>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</si>
  <si>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</si>
  <si>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</si>
  <si>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</si>
  <si>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</si>
  <si>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</si>
  <si>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</si>
  <si>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</si>
  <si>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</si>
  <si>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</si>
  <si>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</si>
  <si>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</si>
  <si>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</si>
  <si>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</si>
  <si>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</si>
  <si>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</si>
  <si>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</si>
  <si>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</si>
  <si>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</si>
  <si>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</si>
  <si>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</si>
  <si>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</si>
  <si>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</si>
  <si>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</si>
  <si>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</si>
  <si>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</si>
  <si>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</si>
  <si>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</si>
  <si>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</si>
  <si>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</si>
  <si>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</si>
  <si>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</si>
  <si>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</si>
  <si>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</si>
  <si>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</si>
  <si>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</si>
  <si>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</si>
  <si>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</si>
  <si>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</si>
  <si>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</si>
  <si>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</si>
  <si>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</si>
  <si>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</si>
  <si>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</si>
  <si>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</si>
  <si>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</si>
  <si>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</si>
  <si>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</si>
  <si>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</si>
  <si>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</si>
  <si>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</si>
  <si>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</si>
  <si>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</si>
  <si>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</si>
  <si>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</si>
  <si>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</si>
  <si>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</si>
  <si>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</si>
  <si>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</si>
  <si>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</si>
  <si>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</si>
  <si>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</si>
  <si>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</si>
  <si>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</si>
  <si>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</si>
  <si>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</si>
  <si>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</si>
  <si>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</si>
  <si>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</si>
  <si>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</si>
  <si>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</si>
  <si>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</si>
  <si>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</si>
  <si>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</si>
  <si>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</si>
  <si>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</si>
  <si>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</si>
  <si>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</si>
  <si>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</si>
  <si>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</si>
  <si>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</si>
  <si>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</si>
  <si>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</si>
  <si>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</si>
  <si>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</si>
  <si>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</si>
  <si>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</si>
  <si>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</si>
  <si>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</si>
  <si>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</si>
  <si>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</si>
  <si>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</si>
  <si>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</si>
  <si>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</si>
  <si>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</si>
  <si>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</si>
  <si>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</si>
  <si>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</si>
  <si>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</si>
  <si>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</si>
  <si>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</si>
  <si>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</si>
  <si>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</si>
  <si>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</si>
  <si>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</si>
  <si>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</si>
  <si>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</si>
  <si>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</si>
  <si>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</si>
  <si>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</si>
  <si>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</si>
  <si>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</si>
  <si>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</si>
  <si>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</si>
  <si>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</si>
  <si>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</si>
  <si>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</si>
  <si>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</si>
  <si>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</si>
  <si>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</si>
  <si>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</si>
  <si>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</si>
  <si>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</si>
  <si>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</si>
  <si>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</si>
  <si>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</si>
  <si>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</si>
  <si>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</si>
  <si>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</si>
  <si>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</si>
  <si>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</si>
  <si>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</si>
  <si>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</si>
  <si>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</si>
  <si>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</si>
  <si>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</si>
  <si>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</si>
  <si>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</si>
  <si>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</si>
  <si>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</si>
  <si>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</si>
  <si>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</si>
  <si>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</si>
  <si>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</si>
  <si>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</si>
  <si>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</si>
  <si>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</si>
  <si>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</si>
  <si>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</si>
  <si>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</si>
  <si>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</si>
  <si>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</si>
  <si>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</si>
  <si>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</si>
  <si>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</si>
  <si>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</si>
  <si>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</si>
  <si>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</si>
  <si>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</si>
  <si>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</si>
  <si>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</si>
  <si>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</si>
  <si>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</si>
  <si>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</si>
  <si>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</si>
  <si>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</si>
  <si>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</si>
  <si>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</si>
  <si>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</si>
  <si>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</si>
  <si>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</si>
  <si>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</si>
  <si>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</si>
  <si>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</si>
  <si>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</si>
  <si>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</si>
  <si>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</si>
  <si>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</si>
  <si>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</si>
  <si>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</si>
  <si>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</si>
  <si>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</si>
  <si>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</si>
  <si>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</si>
  <si>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</si>
  <si>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</si>
  <si>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</si>
  <si>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</si>
  <si>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</si>
  <si>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</si>
  <si>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</si>
  <si>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</si>
  <si>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</si>
  <si>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</si>
  <si>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</si>
  <si>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</si>
  <si>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</si>
  <si>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</si>
  <si>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</si>
  <si>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</si>
  <si>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</si>
  <si>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</si>
  <si>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</si>
  <si>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</si>
  <si>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</si>
  <si>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</si>
  <si>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</si>
  <si>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</si>
  <si>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</si>
  <si>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</si>
  <si>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</si>
  <si>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</si>
  <si>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</si>
  <si>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</si>
  <si>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</si>
  <si>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</si>
  <si>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</si>
  <si>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</si>
  <si>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</si>
  <si>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</si>
  <si>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</si>
  <si>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</si>
  <si>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</si>
  <si>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</si>
  <si>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</si>
  <si>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</si>
  <si>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</si>
  <si>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</si>
  <si>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</si>
  <si>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</si>
  <si>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</si>
  <si>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</si>
  <si>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</si>
  <si>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</si>
  <si>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</si>
  <si>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</si>
  <si>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</si>
  <si>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</si>
  <si>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</si>
  <si>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</si>
  <si>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</si>
  <si>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</si>
  <si>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</si>
  <si>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</si>
  <si>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</si>
  <si>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</si>
  <si>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</si>
  <si>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</si>
  <si>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</si>
  <si>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</si>
  <si>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</si>
  <si>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</si>
  <si>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</si>
  <si>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</si>
  <si>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</si>
  <si>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</si>
  <si>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</si>
  <si>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</si>
  <si>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</si>
  <si>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</si>
  <si>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</si>
  <si>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</si>
  <si>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</si>
  <si>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</si>
  <si>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</si>
  <si>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</si>
  <si>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</si>
  <si>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</si>
  <si>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</si>
  <si>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</si>
  <si>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</si>
  <si>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</si>
  <si>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</si>
  <si>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</si>
  <si>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</si>
  <si>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</si>
  <si>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</si>
  <si>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</si>
  <si>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</si>
  <si>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</si>
  <si>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</si>
  <si>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</si>
  <si>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</si>
  <si>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</si>
  <si>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</si>
  <si>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</si>
  <si>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</si>
  <si>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</si>
  <si>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</si>
  <si>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</si>
  <si>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</si>
  <si>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</si>
  <si>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</si>
  <si>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</si>
  <si>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</si>
  <si>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</si>
  <si>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</si>
  <si>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</si>
  <si>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</si>
  <si>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</si>
  <si>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</si>
  <si>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</si>
  <si>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</si>
  <si>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</si>
  <si>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</si>
  <si>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</si>
  <si>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</si>
  <si>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</si>
  <si>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</si>
  <si>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</si>
  <si>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</si>
  <si>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</si>
  <si>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</si>
  <si>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</si>
  <si>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</si>
  <si>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</si>
  <si>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</si>
  <si>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</si>
  <si>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</si>
  <si>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</si>
  <si>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</si>
  <si>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</si>
  <si>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</si>
  <si>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</si>
  <si>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</si>
  <si>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</si>
  <si>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</si>
  <si>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</si>
  <si>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</si>
  <si>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</si>
  <si>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</si>
  <si>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</si>
  <si>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</si>
  <si>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</si>
  <si>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</si>
  <si>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</si>
  <si>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</si>
  <si>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</si>
  <si>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</si>
  <si>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</si>
  <si>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</si>
  <si>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</si>
  <si>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</si>
  <si>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</si>
  <si>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</si>
  <si>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</si>
  <si>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</si>
  <si>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</si>
  <si>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</si>
  <si>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</si>
  <si>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</si>
  <si>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</si>
  <si>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</si>
  <si>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</si>
  <si>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</si>
  <si>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</si>
  <si>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</si>
  <si>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</si>
  <si>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</si>
  <si>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</si>
  <si>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</si>
  <si>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</si>
  <si>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</si>
  <si>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</si>
  <si>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</si>
  <si>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</si>
  <si>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</si>
  <si>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</si>
  <si>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</si>
  <si>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</si>
  <si>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</si>
  <si>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</si>
  <si>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</si>
  <si>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</si>
  <si>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</si>
  <si>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</si>
  <si>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</si>
  <si>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</si>
  <si>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</si>
  <si>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</si>
  <si>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</si>
  <si>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</si>
  <si>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</si>
  <si>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</si>
  <si>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</si>
  <si>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</si>
  <si>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</si>
  <si>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</si>
  <si>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</si>
  <si>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</si>
  <si>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</si>
  <si>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</si>
  <si>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</si>
  <si>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</si>
  <si>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</si>
  <si>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</si>
  <si>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</si>
  <si>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</si>
  <si>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</si>
  <si>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</si>
  <si>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</si>
  <si>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</si>
  <si>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</si>
  <si>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</si>
  <si>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</si>
  <si>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</si>
  <si>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</si>
  <si>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</si>
  <si>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</si>
  <si>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</si>
  <si>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</si>
  <si>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</si>
  <si>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</si>
  <si>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</si>
  <si>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</si>
  <si>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</si>
  <si>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</si>
  <si>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</si>
  <si>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</si>
  <si>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</si>
  <si>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</si>
  <si>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</si>
  <si>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</si>
  <si>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</si>
  <si>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</si>
  <si>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</si>
  <si>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</si>
  <si>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</si>
  <si>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</si>
  <si>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</si>
  <si>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</si>
  <si>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</si>
  <si>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</si>
  <si>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</si>
  <si>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</si>
  <si>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</si>
  <si>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</si>
  <si>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</si>
  <si>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</si>
  <si>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</si>
  <si>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</si>
  <si>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</si>
  <si>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</si>
  <si>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</si>
  <si>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</si>
  <si>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</si>
  <si>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</si>
  <si>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</si>
  <si>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</si>
  <si>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</si>
  <si>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</si>
  <si>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</si>
  <si>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</si>
  <si>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</si>
  <si>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</si>
  <si>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</si>
  <si>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</si>
  <si>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</si>
  <si>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</si>
  <si>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</si>
  <si>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</si>
  <si>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</si>
  <si>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</si>
  <si>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</si>
  <si>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</si>
  <si>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</si>
  <si>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</si>
  <si>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</si>
  <si>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</si>
  <si>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</si>
  <si>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</si>
  <si>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</si>
  <si>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</si>
  <si>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</si>
  <si>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</si>
  <si>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</si>
  <si>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</si>
  <si>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</si>
  <si>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</si>
  <si>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</si>
  <si>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</si>
  <si>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</si>
  <si>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</si>
  <si>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</si>
  <si>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</si>
  <si>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</si>
  <si>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</si>
  <si>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</si>
  <si>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</si>
  <si>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</si>
  <si>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</si>
  <si>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</si>
  <si>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</si>
  <si>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</si>
  <si>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</si>
  <si>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</si>
  <si>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</si>
  <si>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</si>
  <si>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</si>
  <si>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</si>
  <si>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</si>
  <si>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</si>
  <si>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</si>
  <si>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</si>
  <si>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</si>
  <si>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</si>
  <si>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</si>
  <si>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</si>
  <si>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</si>
  <si>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</si>
  <si>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</si>
  <si>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</si>
  <si>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</si>
  <si>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</si>
  <si>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</si>
  <si>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</si>
  <si>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</si>
  <si>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</si>
  <si>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</si>
  <si>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</si>
  <si>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</si>
  <si>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</si>
  <si>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</si>
  <si>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</si>
  <si>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</si>
  <si>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</si>
  <si>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</si>
  <si>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</si>
  <si>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</si>
  <si>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</si>
  <si>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</si>
  <si>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</si>
  <si>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</si>
  <si>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</si>
  <si>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</si>
  <si>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</si>
  <si>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</si>
  <si>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</si>
  <si>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</si>
  <si>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</si>
  <si>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</si>
  <si>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</si>
  <si>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</si>
  <si>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</si>
  <si>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</si>
  <si>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</si>
  <si>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</si>
  <si>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</si>
  <si>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</si>
  <si>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</si>
  <si>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</si>
  <si>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</si>
  <si>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</si>
  <si>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</si>
  <si>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</si>
  <si>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</si>
  <si>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</si>
  <si>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</si>
  <si>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</si>
  <si>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</si>
  <si>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</si>
  <si>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</si>
  <si>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</si>
  <si>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</si>
  <si>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</si>
  <si>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</si>
  <si>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</si>
  <si>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</si>
  <si>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</si>
  <si>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</si>
  <si>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</si>
  <si>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</si>
  <si>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</si>
  <si>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</si>
  <si>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</si>
  <si>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</si>
  <si>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</si>
  <si>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</si>
  <si>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</si>
  <si>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</si>
  <si>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</si>
  <si>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</si>
  <si>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</si>
  <si>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</si>
  <si>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</si>
  <si>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</si>
  <si>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</si>
  <si>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</si>
  <si>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</si>
  <si>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</si>
  <si>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</si>
  <si>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</si>
  <si>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</si>
  <si>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</si>
  <si>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</si>
  <si>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</si>
  <si>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</si>
  <si>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</si>
  <si>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</si>
  <si>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</si>
  <si>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</si>
  <si>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</si>
  <si>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</si>
  <si>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</si>
  <si>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</si>
  <si>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</si>
  <si>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</si>
  <si>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</si>
  <si>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</si>
  <si>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</si>
  <si>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</si>
  <si>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</si>
  <si>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</si>
  <si>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</si>
  <si>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</si>
  <si>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</si>
  <si>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</si>
  <si>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</si>
  <si>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</si>
  <si>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</si>
  <si>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</si>
  <si>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</si>
  <si>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</si>
  <si>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</si>
  <si>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</si>
  <si>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</si>
  <si>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</si>
  <si>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</si>
  <si>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</si>
  <si>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</si>
  <si>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</si>
  <si>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</si>
  <si>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</si>
  <si>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</si>
  <si>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</si>
  <si>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</si>
  <si>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</si>
  <si>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</si>
  <si>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</si>
  <si>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</si>
  <si>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</si>
  <si>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</si>
  <si>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</si>
  <si>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</si>
  <si>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</si>
  <si>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</si>
  <si>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</si>
  <si>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</si>
  <si>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</si>
  <si>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</si>
  <si>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</si>
  <si>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</si>
  <si>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</si>
  <si>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</si>
  <si>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</si>
  <si>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</si>
  <si>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</si>
  <si>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</si>
  <si>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</si>
  <si>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</si>
  <si>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</si>
  <si>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</si>
  <si>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</si>
  <si>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</si>
  <si>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</si>
  <si>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</si>
  <si>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</si>
  <si>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</si>
  <si>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</si>
  <si>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</si>
  <si>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</si>
  <si>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</si>
  <si>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</si>
  <si>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</si>
  <si>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</si>
  <si>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</si>
  <si>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</si>
  <si>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</si>
  <si>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</si>
  <si>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</si>
  <si>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</si>
  <si>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</si>
  <si>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</si>
  <si>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</si>
  <si>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</si>
  <si>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</si>
  <si>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</si>
  <si>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</si>
  <si>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</si>
  <si>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</si>
  <si>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</si>
  <si>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</si>
  <si>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</si>
  <si>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</si>
  <si>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</si>
  <si>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</si>
  <si>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</si>
  <si>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</si>
  <si>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</si>
  <si>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</si>
  <si>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</si>
  <si>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</si>
  <si>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</si>
  <si>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</si>
  <si>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</si>
  <si>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</si>
  <si>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</si>
  <si>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</si>
  <si>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</si>
  <si>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</si>
  <si>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</si>
  <si>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</si>
  <si>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</si>
  <si>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</si>
  <si>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</si>
  <si>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</si>
  <si>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</si>
  <si>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</si>
  <si>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</si>
  <si>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</si>
  <si>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</si>
  <si>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</si>
  <si>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</si>
  <si>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</si>
  <si>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</si>
  <si>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</si>
  <si>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</si>
  <si>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</si>
  <si>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</si>
  <si>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</si>
  <si>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</si>
  <si>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</si>
  <si>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</si>
  <si>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</si>
  <si>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</si>
  <si>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</si>
  <si>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</si>
  <si>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</si>
  <si>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</si>
  <si>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</si>
  <si>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</si>
  <si>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</si>
  <si>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</si>
  <si>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</si>
  <si>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</si>
  <si>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</si>
  <si>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</si>
  <si>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</si>
  <si>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</si>
  <si>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</si>
  <si>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</si>
  <si>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</si>
  <si>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</si>
  <si>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</si>
  <si>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</si>
  <si>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</si>
  <si>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</si>
  <si>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</si>
  <si>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</si>
  <si>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</si>
  <si>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</si>
  <si>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</si>
  <si>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</si>
  <si>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</si>
  <si>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</si>
  <si>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</si>
  <si>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</si>
  <si>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</si>
  <si>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</si>
  <si>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</si>
  <si>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</si>
  <si>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</si>
  <si>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</si>
  <si>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</si>
  <si>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</si>
  <si>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</si>
  <si>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</si>
  <si>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</si>
  <si>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</si>
  <si>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</si>
  <si>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</si>
  <si>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</si>
  <si>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</si>
  <si>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</si>
  <si>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</si>
  <si>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</si>
  <si>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</si>
  <si>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</si>
  <si>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</si>
  <si>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</si>
  <si>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</si>
  <si>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</si>
  <si>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</si>
  <si>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</si>
  <si>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</si>
  <si>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</si>
  <si>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</si>
  <si>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</si>
  <si>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</si>
  <si>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</si>
  <si>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</si>
  <si>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</si>
  <si>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</si>
  <si>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</si>
  <si>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</si>
  <si>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</si>
  <si>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</si>
  <si>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</si>
  <si>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</si>
  <si>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</si>
  <si>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</si>
  <si>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</si>
  <si>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</si>
  <si>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</si>
  <si>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</si>
  <si>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</si>
  <si>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</si>
  <si>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</si>
  <si>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</si>
  <si>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</si>
  <si>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</si>
  <si>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</si>
  <si>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</si>
  <si>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</si>
  <si>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</si>
  <si>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</si>
  <si>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</si>
  <si>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</si>
  <si>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</si>
  <si>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</si>
  <si>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</si>
  <si>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</si>
  <si>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</si>
  <si>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</si>
  <si>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</si>
  <si>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</si>
  <si>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</si>
  <si>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</si>
  <si>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</si>
  <si>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</si>
  <si>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</si>
  <si>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</si>
  <si>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</si>
  <si>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</si>
  <si>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</si>
  <si>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</si>
  <si>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</si>
  <si>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</si>
  <si>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</si>
  <si>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</si>
  <si>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</si>
  <si>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</si>
  <si>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</si>
  <si>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</si>
  <si>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</si>
  <si>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</si>
  <si>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</si>
  <si>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</si>
  <si>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</si>
  <si>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</si>
  <si>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</si>
  <si>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</si>
  <si>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</si>
  <si>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</si>
  <si>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</si>
  <si>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</si>
  <si>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</si>
  <si>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</si>
  <si>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</si>
  <si>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</si>
  <si>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</si>
  <si>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</si>
  <si>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</si>
  <si>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</si>
  <si>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</si>
  <si>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</si>
  <si>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</si>
  <si>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</si>
  <si>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</si>
  <si>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</si>
  <si>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</si>
  <si>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</si>
  <si>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</si>
  <si>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</si>
  <si>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</si>
  <si>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</si>
  <si>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</si>
  <si>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</si>
  <si>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</si>
  <si>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</si>
  <si>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</si>
  <si>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</si>
  <si>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</si>
  <si>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</si>
  <si>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</si>
  <si>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</si>
  <si>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</si>
  <si>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</si>
  <si>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</si>
  <si>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</si>
  <si>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</si>
  <si>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</si>
  <si>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</si>
  <si>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</si>
  <si>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</si>
  <si>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</si>
  <si>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</si>
  <si>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</si>
  <si>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</si>
  <si>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</si>
  <si>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</si>
  <si>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</si>
  <si>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</si>
  <si>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</si>
  <si>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</si>
  <si>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</si>
  <si>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</si>
  <si>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</si>
  <si>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</si>
  <si>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</si>
  <si>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</si>
  <si>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</si>
  <si>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</si>
  <si>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</si>
  <si>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</si>
  <si>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</si>
  <si>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</si>
  <si>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</si>
  <si>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</si>
  <si>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</si>
  <si>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</si>
  <si>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</si>
  <si>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</si>
  <si>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</si>
  <si>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</si>
  <si>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</si>
  <si>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</si>
  <si>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</si>
  <si>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</si>
  <si>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</si>
  <si>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</si>
  <si>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</si>
  <si>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</si>
  <si>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</si>
  <si>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</si>
  <si>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</si>
  <si>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</si>
  <si>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</si>
  <si>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</si>
  <si>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</si>
  <si>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</si>
  <si>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</si>
  <si>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</si>
  <si>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</si>
  <si>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</si>
  <si>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</si>
  <si>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</si>
  <si>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</si>
  <si>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</si>
  <si>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</si>
  <si>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</si>
  <si>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</si>
  <si>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</si>
  <si>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</si>
  <si>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</si>
  <si>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</si>
  <si>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</si>
  <si>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</si>
  <si>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</si>
  <si>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</si>
  <si>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</si>
  <si>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</si>
  <si>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</si>
  <si>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</si>
  <si>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</si>
  <si>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</si>
  <si>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</si>
  <si>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</si>
  <si>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</si>
  <si>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</si>
  <si>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</si>
  <si>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</si>
  <si>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</si>
  <si>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</si>
  <si>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</si>
  <si>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</si>
  <si>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</si>
  <si>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</si>
  <si>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</si>
  <si>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</si>
  <si>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</si>
  <si>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</si>
  <si>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</si>
  <si>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</si>
  <si>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</si>
  <si>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</si>
  <si>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</si>
  <si>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</si>
  <si>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</si>
  <si>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</si>
  <si>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</si>
  <si>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</si>
  <si>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</si>
  <si>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</si>
  <si>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</si>
  <si>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</si>
  <si>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</si>
  <si>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</si>
  <si>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</si>
  <si>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</si>
  <si>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</si>
  <si>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</si>
  <si>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</si>
  <si>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</si>
  <si>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</si>
  <si>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</si>
  <si>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</si>
  <si>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</si>
  <si>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</si>
  <si>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</si>
  <si>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</si>
  <si>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</si>
  <si>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</si>
  <si>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</si>
  <si>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</si>
  <si>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</si>
  <si>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</si>
  <si>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</si>
  <si>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</si>
  <si>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</si>
  <si>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</si>
  <si>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</si>
  <si>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</si>
  <si>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</si>
  <si>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</si>
  <si>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</si>
  <si>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</si>
  <si>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</si>
  <si>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</si>
  <si>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</si>
  <si>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</si>
  <si>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</si>
  <si>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</si>
  <si>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</si>
  <si>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</si>
  <si>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</si>
  <si>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</si>
  <si>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</si>
  <si>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</si>
  <si>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</si>
  <si>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</si>
  <si>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</si>
  <si>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</si>
  <si>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</si>
  <si>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</si>
  <si>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</si>
  <si>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</si>
  <si>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</si>
  <si>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</si>
  <si>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</si>
  <si>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</si>
  <si>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</si>
  <si>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</si>
  <si>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</si>
  <si>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</si>
  <si>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</si>
  <si>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</si>
  <si>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</si>
  <si>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</si>
  <si>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</si>
  <si>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</si>
  <si>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</si>
  <si>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</si>
  <si>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</si>
  <si>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</si>
  <si>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</si>
  <si>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</si>
  <si>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</si>
  <si>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</si>
  <si>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</si>
  <si>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</si>
  <si>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</si>
  <si>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</si>
  <si>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</si>
  <si>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</si>
  <si>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</si>
  <si>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</si>
  <si>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</si>
  <si>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</si>
  <si>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</si>
  <si>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</si>
  <si>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</si>
  <si>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</si>
  <si>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</si>
  <si>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</si>
  <si>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</si>
  <si>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</si>
  <si>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</si>
  <si>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</si>
  <si>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</si>
  <si>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</si>
  <si>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</si>
  <si>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</si>
  <si>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</si>
  <si>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</si>
  <si>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</si>
  <si>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</si>
  <si>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</si>
  <si>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</si>
  <si>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</si>
  <si>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</si>
  <si>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</si>
  <si>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</si>
  <si>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</si>
  <si>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</si>
  <si>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</si>
  <si>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</si>
  <si>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</si>
  <si>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</si>
  <si>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</si>
  <si>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</si>
  <si>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</si>
  <si>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</si>
  <si>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</si>
  <si>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</si>
  <si>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</si>
  <si>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</si>
  <si>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</si>
  <si>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</si>
  <si>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</si>
  <si>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</si>
  <si>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</si>
  <si>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</si>
  <si>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</si>
  <si>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</si>
  <si>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</si>
  <si>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</si>
  <si>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</si>
  <si>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</si>
  <si>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</si>
  <si>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</si>
  <si>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</si>
  <si>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</si>
  <si>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</si>
  <si>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</si>
  <si>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</si>
  <si>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</si>
  <si>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</si>
  <si>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</si>
  <si>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</si>
  <si>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</si>
  <si>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</si>
  <si>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</si>
  <si>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</si>
  <si>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</si>
  <si>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</si>
  <si>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</si>
  <si>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</si>
  <si>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</si>
  <si>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</si>
  <si>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</si>
  <si>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</si>
  <si>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</si>
  <si>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</si>
  <si>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</si>
  <si>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</si>
  <si>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</si>
  <si>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</si>
  <si>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</si>
  <si>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</si>
  <si>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</si>
  <si>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</si>
  <si>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</si>
  <si>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</si>
  <si>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</si>
  <si>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</si>
  <si>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</si>
  <si>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</si>
  <si>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</si>
  <si>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</si>
  <si>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</si>
  <si>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</si>
  <si>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</si>
  <si>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</si>
  <si>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</si>
  <si>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</si>
  <si>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</si>
  <si>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</si>
  <si>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</si>
  <si>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</si>
  <si>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</si>
  <si>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</si>
  <si>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</si>
  <si>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</si>
  <si>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</si>
  <si>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</si>
  <si>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</si>
  <si>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</si>
  <si>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</si>
  <si>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</si>
  <si>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</si>
  <si>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</si>
  <si>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</si>
  <si>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</si>
  <si>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</si>
  <si>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</si>
  <si>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</si>
  <si>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</si>
  <si>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</si>
  <si>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</si>
  <si>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</si>
  <si>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</si>
  <si>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</si>
  <si>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</si>
  <si>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</si>
  <si>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</si>
  <si>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</si>
  <si>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</si>
  <si>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</si>
  <si>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</si>
  <si>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</si>
  <si>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</si>
  <si>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</si>
  <si>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</si>
  <si>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</si>
  <si>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</si>
  <si>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</si>
  <si>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</si>
  <si>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</si>
  <si>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</si>
  <si>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</si>
  <si>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</si>
  <si>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</si>
  <si>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</si>
  <si>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</si>
  <si>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</si>
  <si>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</si>
  <si>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</si>
  <si>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</si>
  <si>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</si>
  <si>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</si>
  <si>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</si>
  <si>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</si>
  <si>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</si>
  <si>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</si>
  <si>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</si>
  <si>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</si>
  <si>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</si>
  <si>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</si>
  <si>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</si>
  <si>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</si>
  <si>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</si>
  <si>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</si>
  <si>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</si>
  <si>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</si>
  <si>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</si>
  <si>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</si>
  <si>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</si>
  <si>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</si>
  <si>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</si>
  <si>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</si>
  <si>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</si>
  <si>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</si>
  <si>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</si>
  <si>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</si>
  <si>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</si>
  <si>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</si>
  <si>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</si>
  <si>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</si>
  <si>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</si>
  <si>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</si>
  <si>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</si>
  <si>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</si>
  <si>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</si>
  <si>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</si>
  <si>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</si>
  <si>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</si>
  <si>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</si>
  <si>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</si>
  <si>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</si>
  <si>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</si>
  <si>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</si>
  <si>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</si>
  <si>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</si>
  <si>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</si>
  <si>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</si>
  <si>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</si>
  <si>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</si>
  <si>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</si>
  <si>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</si>
  <si>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</si>
  <si>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</si>
  <si>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</si>
  <si>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</si>
  <si>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</si>
  <si>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</si>
  <si>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</si>
  <si>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</si>
  <si>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</si>
  <si>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</si>
  <si>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</si>
  <si>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</si>
  <si>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</si>
  <si>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</si>
  <si>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</si>
  <si>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</si>
  <si>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</si>
  <si>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</si>
  <si>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</si>
  <si>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</si>
  <si>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</si>
  <si>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</si>
  <si>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</si>
  <si>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</si>
  <si>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</si>
  <si>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</si>
  <si>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</si>
  <si>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</si>
  <si>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</si>
  <si>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</si>
  <si>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</si>
  <si>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</si>
  <si>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</si>
  <si>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</si>
  <si>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</si>
  <si>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</si>
  <si>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</si>
  <si>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</si>
  <si>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</si>
  <si>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</si>
  <si>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</si>
  <si>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</si>
  <si>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</si>
  <si>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</si>
  <si>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</si>
  <si>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</si>
  <si>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</si>
  <si>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</si>
  <si>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</si>
  <si>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</si>
  <si>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</si>
  <si>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</si>
  <si>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</si>
  <si>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</si>
  <si>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</si>
  <si>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</si>
  <si>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</si>
  <si>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</si>
  <si>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</si>
  <si>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</si>
  <si>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</si>
  <si>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</si>
  <si>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</si>
  <si>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</si>
  <si>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</si>
  <si>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</si>
  <si>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</si>
  <si>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</si>
  <si>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</si>
  <si>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</si>
  <si>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</si>
  <si>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</si>
  <si>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</si>
  <si>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</si>
  <si>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</si>
  <si>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</si>
  <si>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</si>
  <si>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</si>
  <si>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</si>
  <si>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</si>
  <si>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</si>
  <si>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</si>
  <si>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</si>
  <si>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</si>
  <si>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</si>
  <si>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</si>
  <si>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</si>
  <si>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</si>
  <si>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</si>
  <si>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</si>
  <si>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</si>
  <si>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</si>
  <si>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</si>
  <si>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</si>
  <si>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</si>
  <si>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</si>
  <si>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</si>
  <si>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</si>
  <si>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</si>
  <si>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</si>
  <si>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</si>
  <si>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</si>
  <si>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</si>
  <si>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</si>
  <si>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</si>
  <si>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</si>
  <si>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</si>
  <si>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</si>
  <si>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</si>
  <si>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</si>
  <si>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</si>
  <si>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</si>
  <si>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</si>
  <si>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</si>
  <si>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</si>
  <si>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</si>
  <si>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</si>
  <si>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</si>
  <si>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</si>
  <si>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</si>
  <si>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</si>
  <si>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</si>
  <si>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</si>
  <si>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</si>
  <si>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</si>
  <si>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</si>
  <si>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</si>
  <si>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</si>
  <si>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</si>
  <si>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</si>
  <si>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</si>
  <si>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</si>
  <si>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</si>
  <si>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</si>
  <si>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</si>
  <si>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</si>
  <si>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</si>
  <si>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</si>
  <si>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</si>
  <si>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</si>
  <si>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</si>
  <si>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</si>
  <si>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</si>
  <si>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</si>
  <si>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</si>
  <si>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</si>
  <si>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</si>
  <si>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</si>
  <si>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</si>
  <si>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</si>
  <si>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</si>
  <si>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</si>
  <si>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</si>
  <si>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</si>
  <si>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</si>
  <si>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</si>
  <si>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</si>
  <si>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</si>
  <si>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</si>
  <si>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</si>
  <si>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</si>
  <si>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</si>
  <si>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</si>
  <si>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</si>
  <si>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</si>
  <si>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</si>
  <si>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</si>
  <si>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</si>
  <si>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</si>
  <si>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</si>
  <si>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</si>
  <si>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</si>
  <si>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</si>
  <si>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</si>
  <si>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</si>
  <si>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</si>
  <si>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</si>
  <si>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</si>
  <si>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</si>
  <si>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</si>
  <si>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</si>
  <si>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</si>
  <si>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</si>
  <si>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</si>
  <si>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</si>
  <si>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</si>
  <si>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</si>
  <si>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</si>
  <si>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</si>
  <si>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</si>
  <si>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</si>
  <si>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</si>
  <si>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</si>
  <si>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</si>
  <si>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</si>
  <si>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</si>
  <si>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</si>
  <si>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</si>
  <si>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</si>
  <si>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</si>
  <si>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</si>
  <si>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</si>
  <si>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</si>
  <si>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</si>
  <si>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</si>
  <si>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</si>
  <si>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</si>
  <si>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</si>
  <si>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</si>
  <si>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</si>
  <si>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</si>
  <si>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</si>
  <si>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</si>
  <si>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</si>
  <si>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</si>
  <si>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</si>
  <si>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</si>
  <si>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</si>
  <si>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</si>
  <si>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</si>
  <si>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</si>
  <si>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</si>
  <si>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</si>
  <si>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</si>
  <si>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</si>
  <si>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</si>
  <si>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</si>
  <si>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</si>
  <si>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</si>
  <si>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</si>
  <si>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</si>
  <si>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</si>
  <si>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</si>
  <si>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</si>
  <si>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</si>
  <si>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</si>
  <si>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</si>
  <si>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</si>
  <si>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</si>
  <si>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</si>
  <si>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</si>
  <si>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</si>
  <si>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</si>
  <si>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</si>
  <si>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</si>
  <si>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</si>
  <si>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</si>
  <si>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</si>
  <si>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</si>
  <si>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</si>
  <si>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</si>
  <si>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</si>
  <si>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</si>
  <si>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</si>
  <si>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</si>
  <si>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</si>
  <si>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</si>
  <si>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</si>
  <si>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</si>
  <si>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</si>
  <si>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</si>
  <si>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</si>
  <si>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</si>
  <si>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</si>
  <si>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</si>
  <si>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</si>
  <si>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</si>
  <si>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</si>
  <si>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</si>
  <si>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</si>
  <si>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</si>
  <si>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</si>
  <si>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</si>
  <si>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</si>
  <si>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</si>
  <si>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</si>
  <si>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</si>
  <si>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</si>
  <si>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</si>
  <si>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</si>
  <si>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</si>
  <si>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</si>
  <si>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</si>
  <si>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</si>
  <si>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</si>
  <si>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</si>
  <si>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</si>
  <si>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</si>
  <si>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</si>
  <si>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</si>
  <si>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</si>
  <si>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</si>
  <si>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</si>
  <si>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</si>
  <si>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</si>
  <si>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</si>
  <si>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</si>
  <si>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</si>
  <si>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</si>
  <si>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</si>
  <si>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</si>
  <si>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</si>
  <si>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</si>
  <si>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</si>
  <si>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</si>
  <si>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</si>
  <si>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</si>
  <si>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</si>
  <si>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</si>
  <si>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</si>
  <si>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</si>
  <si>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</si>
  <si>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</si>
  <si>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</si>
  <si>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</si>
  <si>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</si>
  <si>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</si>
  <si>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</si>
  <si>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</si>
  <si>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</si>
  <si>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</si>
  <si>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</si>
  <si>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</si>
  <si>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</si>
  <si>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</si>
  <si>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</si>
  <si>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</si>
  <si>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</si>
  <si>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</si>
  <si>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</si>
  <si>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</si>
  <si>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</si>
  <si>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</si>
  <si>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</si>
  <si>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</si>
  <si>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</si>
  <si>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</si>
  <si>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</si>
  <si>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</si>
  <si>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</si>
  <si>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</si>
  <si>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</si>
  <si>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</si>
  <si>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</si>
  <si>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</si>
  <si>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</si>
  <si>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</si>
  <si>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</si>
  <si>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</si>
  <si>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</si>
  <si>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</si>
  <si>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</si>
  <si>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</si>
  <si>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</si>
  <si>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</si>
  <si>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</si>
  <si>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</si>
  <si>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</si>
  <si>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</si>
  <si>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</si>
  <si>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</si>
  <si>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</si>
  <si>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</si>
  <si>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</si>
  <si>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</si>
  <si>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</si>
  <si>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</si>
  <si>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</si>
  <si>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</si>
  <si>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</si>
  <si>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</si>
  <si>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</si>
  <si>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</si>
  <si>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</si>
  <si>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</si>
  <si>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</si>
  <si>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</si>
  <si>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</si>
  <si>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</si>
  <si>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</si>
  <si>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</si>
  <si>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</si>
  <si>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</si>
  <si>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</si>
  <si>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</si>
  <si>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</si>
  <si>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</si>
  <si>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</si>
  <si>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</si>
  <si>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</si>
  <si>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</si>
  <si>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</si>
  <si>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</si>
  <si>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</si>
  <si>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</si>
  <si>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</si>
  <si>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</si>
  <si>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</si>
  <si>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</si>
  <si>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</si>
  <si>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</si>
  <si>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</si>
  <si>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</si>
  <si>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</si>
  <si>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</si>
  <si>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</si>
  <si>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</si>
  <si>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</si>
  <si>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</si>
  <si>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</si>
  <si>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</si>
  <si>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</si>
  <si>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</si>
  <si>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</si>
  <si>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</si>
  <si>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</si>
  <si>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</si>
  <si>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</si>
  <si>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</si>
  <si>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</si>
  <si>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</si>
  <si>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</si>
  <si>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</si>
  <si>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</si>
  <si>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</si>
  <si>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</si>
  <si>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</si>
  <si>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</si>
  <si>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</si>
  <si>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</si>
  <si>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</si>
  <si>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</si>
  <si>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</si>
  <si>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</si>
  <si>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</si>
  <si>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</si>
  <si>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</si>
  <si>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</si>
  <si>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</si>
  <si>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</si>
  <si>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</si>
  <si>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</si>
  <si>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</si>
  <si>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</si>
  <si>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</si>
  <si>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</si>
  <si>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</si>
  <si>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</si>
  <si>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</si>
  <si>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</si>
  <si>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</si>
  <si>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</si>
  <si>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</si>
  <si>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</si>
  <si>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</si>
  <si>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</si>
  <si>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</si>
  <si>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</si>
  <si>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</si>
  <si>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</si>
  <si>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</si>
  <si>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</si>
  <si>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</si>
  <si>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</si>
  <si>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</si>
  <si>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</si>
  <si>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</si>
  <si>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</si>
  <si>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</si>
  <si>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</si>
  <si>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</si>
  <si>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</si>
  <si>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</si>
  <si>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</si>
  <si>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</si>
  <si>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</si>
  <si>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</si>
  <si>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</si>
  <si>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</si>
  <si>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</si>
  <si>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</si>
  <si>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</si>
  <si>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</si>
  <si>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</si>
  <si>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</si>
  <si>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</si>
  <si>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</si>
  <si>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</si>
  <si>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</si>
  <si>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</si>
  <si>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</si>
  <si>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</si>
  <si>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</si>
  <si>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</si>
  <si>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</si>
  <si>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</si>
  <si>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</si>
  <si>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</si>
  <si>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</si>
  <si>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</si>
  <si>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</si>
  <si>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</si>
  <si>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</si>
  <si>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</si>
  <si>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</si>
  <si>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</si>
  <si>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</si>
  <si>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</si>
  <si>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</si>
  <si>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</si>
  <si>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</si>
  <si>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</si>
  <si>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</si>
  <si>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</si>
  <si>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</si>
  <si>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</si>
  <si>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</si>
  <si>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</si>
  <si>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</si>
  <si>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</si>
  <si>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</si>
  <si>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</si>
  <si>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</si>
  <si>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</si>
  <si>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</si>
  <si>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</si>
  <si>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</si>
  <si>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</si>
  <si>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</si>
  <si>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</si>
  <si>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</si>
  <si>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</si>
  <si>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</si>
  <si>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</si>
  <si>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</si>
  <si>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</si>
  <si>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</si>
  <si>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</si>
  <si>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</si>
  <si>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</si>
  <si>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</si>
  <si>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</si>
  <si>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</si>
  <si>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</si>
  <si>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</si>
  <si>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</si>
  <si>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</si>
  <si>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</si>
  <si>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</si>
  <si>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</si>
  <si>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</si>
  <si>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</si>
  <si>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</si>
  <si>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</si>
  <si>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</si>
  <si>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</si>
  <si>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</si>
  <si>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</si>
  <si>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</si>
  <si>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</si>
  <si>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</si>
  <si>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</si>
  <si>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</si>
  <si>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</si>
  <si>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</si>
  <si>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</si>
  <si>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</si>
  <si>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</si>
  <si>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</si>
  <si>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</si>
  <si>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</si>
  <si>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</si>
  <si>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</si>
  <si>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</si>
  <si>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</si>
  <si>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</si>
  <si>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</si>
  <si>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</si>
  <si>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</si>
  <si>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</si>
  <si>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</si>
  <si>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</si>
  <si>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</si>
  <si>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</si>
  <si>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</si>
  <si>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</si>
  <si>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</si>
  <si>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</si>
  <si>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</si>
  <si>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</si>
  <si>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</si>
  <si>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</si>
  <si>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</si>
  <si>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</si>
  <si>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</si>
  <si>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</si>
  <si>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</si>
  <si>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</si>
  <si>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</si>
  <si>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</si>
  <si>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</si>
  <si>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</si>
  <si>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</si>
  <si>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</si>
  <si>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</si>
  <si>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</si>
  <si>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</si>
  <si>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</si>
  <si>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</si>
  <si>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</si>
  <si>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</si>
  <si>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</si>
  <si>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</si>
  <si>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</si>
  <si>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</si>
  <si>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</si>
  <si>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</si>
  <si>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</si>
  <si>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</si>
  <si>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</si>
  <si>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</si>
  <si>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</si>
  <si>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</si>
  <si>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</si>
  <si>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</si>
  <si>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</si>
  <si>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</si>
  <si>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</si>
  <si>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</si>
  <si>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</si>
  <si>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</si>
  <si>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</si>
  <si>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</si>
  <si>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</si>
  <si>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</si>
  <si>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</si>
  <si>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</si>
  <si>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</si>
  <si>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</si>
  <si>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</si>
  <si>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</si>
  <si>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</si>
  <si>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</si>
  <si>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</si>
  <si>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</si>
  <si>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</si>
  <si>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</si>
  <si>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</si>
  <si>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</si>
  <si>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</si>
  <si>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</si>
  <si>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</si>
  <si>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</si>
  <si>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</si>
  <si>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</si>
  <si>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</si>
  <si>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</si>
  <si>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</si>
  <si>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</si>
  <si>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</si>
  <si>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</si>
  <si>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</si>
  <si>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</si>
  <si>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</si>
  <si>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</si>
  <si>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</si>
  <si>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</si>
  <si>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</si>
  <si>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</si>
  <si>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</si>
  <si>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</si>
  <si>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</si>
  <si>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</si>
  <si>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</si>
  <si>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</si>
  <si>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</si>
  <si>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</si>
  <si>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</si>
  <si>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</si>
  <si>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</si>
  <si>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</si>
  <si>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</si>
  <si>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</si>
  <si>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</si>
  <si>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</si>
  <si>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</si>
  <si>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</si>
  <si>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</si>
  <si>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</si>
  <si>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</si>
  <si>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</si>
  <si>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</si>
  <si>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</si>
  <si>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</si>
  <si>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</si>
  <si>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</si>
  <si>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</si>
  <si>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</si>
  <si>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</si>
  <si>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</si>
  <si>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</si>
  <si>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</si>
  <si>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</si>
  <si>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</si>
  <si>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</si>
  <si>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</si>
  <si>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</si>
  <si>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</si>
  <si>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</si>
  <si>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</si>
  <si>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</si>
  <si>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</si>
  <si>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</si>
  <si>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</si>
  <si>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</si>
  <si>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</si>
  <si>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</si>
  <si>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</si>
  <si>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</si>
  <si>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</si>
  <si>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</si>
  <si>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</si>
  <si>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</si>
  <si>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</si>
  <si>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</si>
  <si>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</si>
  <si>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</si>
  <si>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</si>
  <si>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</si>
  <si>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</si>
  <si>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</si>
  <si>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</si>
  <si>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</si>
  <si>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</si>
  <si>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</si>
  <si>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</si>
  <si>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</si>
  <si>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</si>
  <si>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</si>
  <si>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</si>
  <si>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</si>
  <si>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</si>
  <si>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</si>
  <si>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</si>
  <si>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</si>
  <si>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</si>
  <si>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</si>
  <si>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</si>
  <si>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</si>
  <si>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</si>
  <si>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</si>
  <si>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</si>
  <si>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</si>
  <si>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</si>
  <si>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</si>
  <si>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</si>
  <si>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</si>
  <si>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</si>
  <si>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</si>
  <si>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</si>
  <si>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</si>
  <si>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</si>
  <si>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</si>
  <si>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</si>
  <si>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</si>
  <si>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</si>
  <si>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</si>
  <si>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</si>
  <si>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</si>
  <si>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</si>
  <si>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</si>
  <si>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</si>
  <si>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</si>
  <si>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</si>
  <si>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</si>
  <si>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</si>
  <si>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</si>
  <si>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</si>
  <si>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</si>
  <si>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</si>
  <si>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</si>
  <si>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</si>
  <si>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</si>
  <si>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</si>
  <si>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</si>
  <si>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</si>
  <si>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</si>
  <si>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</si>
  <si>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</si>
  <si>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</si>
  <si>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</si>
  <si>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</si>
  <si>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</si>
  <si>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</si>
  <si>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</si>
  <si>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</si>
  <si>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</si>
  <si>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</si>
  <si>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</si>
  <si>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</si>
  <si>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</si>
  <si>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</si>
  <si>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</si>
  <si>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</si>
  <si>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</si>
  <si>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</si>
  <si>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</si>
  <si>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</si>
  <si>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</si>
  <si>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</si>
  <si>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</si>
  <si>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</si>
  <si>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</si>
  <si>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</si>
  <si>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</si>
  <si>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</si>
  <si>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</si>
  <si>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</si>
  <si>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</si>
  <si>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</si>
  <si>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</si>
  <si>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</si>
  <si>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</si>
  <si>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</si>
  <si>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</si>
  <si>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</si>
  <si>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</si>
  <si>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</si>
  <si>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</si>
  <si>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</si>
  <si>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</si>
  <si>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</si>
  <si>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</si>
  <si>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</si>
  <si>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</si>
  <si>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</si>
  <si>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</si>
  <si>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</si>
  <si>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</si>
  <si>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</si>
  <si>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</si>
  <si>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</si>
  <si>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</si>
  <si>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</si>
  <si>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</si>
  <si>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</si>
  <si>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</si>
  <si>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</si>
  <si>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</si>
  <si>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</si>
  <si>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</si>
  <si>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</si>
  <si>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</si>
  <si>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</si>
  <si>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</si>
  <si>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</si>
  <si>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</si>
  <si>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</si>
  <si>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</si>
  <si>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</si>
  <si>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</si>
  <si>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</si>
  <si>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</si>
  <si>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</si>
  <si>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</si>
  <si>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</si>
  <si>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</si>
  <si>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</si>
  <si>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</si>
  <si>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</si>
  <si>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</si>
  <si>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</si>
  <si>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</si>
  <si>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</si>
  <si>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</si>
  <si>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</si>
  <si>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</si>
  <si>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</si>
  <si>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</si>
  <si>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</si>
  <si>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</si>
  <si>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</si>
  <si>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</si>
  <si>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</si>
  <si>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</si>
  <si>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</si>
  <si>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</si>
  <si>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</si>
  <si>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</si>
  <si>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</si>
  <si>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</si>
  <si>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</si>
  <si>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</si>
  <si>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</si>
  <si>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</si>
  <si>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</si>
  <si>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</si>
  <si>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</si>
  <si>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</si>
  <si>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</si>
  <si>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</si>
  <si>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</si>
  <si>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</si>
  <si>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</si>
  <si>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</si>
  <si>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</si>
  <si>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</si>
  <si>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</si>
  <si>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</si>
  <si>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</si>
  <si>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</si>
  <si>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</si>
  <si>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</si>
  <si>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</si>
  <si>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</si>
  <si>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</si>
  <si>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</si>
  <si>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</si>
  <si>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</si>
  <si>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</si>
  <si>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</si>
  <si>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</si>
  <si>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</si>
  <si>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</si>
  <si>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</si>
  <si>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</si>
  <si>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</si>
  <si>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</si>
  <si>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</si>
  <si>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</si>
  <si>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</si>
  <si>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</si>
  <si>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</si>
  <si>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</si>
  <si>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</si>
  <si>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</si>
  <si>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</si>
  <si>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</si>
  <si>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</si>
  <si>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</si>
  <si>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</si>
  <si>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</si>
  <si>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</si>
  <si>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</si>
  <si>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</si>
  <si>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</si>
  <si>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</si>
  <si>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</si>
  <si>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</si>
  <si>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</si>
  <si>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</si>
  <si>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</si>
  <si>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</si>
  <si>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</si>
  <si>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</si>
  <si>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</si>
  <si>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</si>
  <si>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</si>
  <si>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</si>
  <si>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</si>
  <si>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</si>
  <si>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</si>
  <si>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</si>
  <si>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</si>
  <si>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</si>
  <si>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</si>
  <si>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</si>
  <si>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</si>
  <si>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</si>
  <si>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</si>
  <si>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</si>
  <si>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</si>
  <si>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</si>
  <si>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</si>
  <si>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</si>
  <si>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</si>
  <si>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</si>
  <si>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</si>
  <si>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</si>
  <si>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</si>
  <si>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</si>
  <si>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</si>
  <si>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</si>
  <si>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</si>
  <si>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</si>
  <si>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</si>
  <si>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</si>
  <si>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</si>
  <si>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</si>
  <si>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</si>
  <si>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</si>
  <si>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</si>
  <si>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</si>
  <si>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</si>
  <si>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</si>
  <si>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</si>
  <si>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</si>
  <si>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</si>
  <si>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</si>
  <si>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</si>
  <si>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</si>
  <si>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</si>
  <si>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</si>
  <si>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</si>
  <si>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</si>
  <si>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</si>
  <si>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</si>
  <si>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</si>
  <si>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</si>
  <si>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</si>
  <si>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</si>
  <si>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</si>
  <si>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</si>
  <si>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</si>
  <si>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</si>
  <si>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</si>
  <si>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</si>
  <si>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</si>
  <si>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</si>
  <si>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</si>
  <si>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</si>
  <si>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</si>
  <si>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</si>
  <si>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</si>
  <si>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</si>
  <si>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</si>
  <si>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</si>
  <si>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</si>
  <si>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</si>
  <si>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</si>
  <si>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</si>
  <si>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</si>
  <si>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</si>
  <si>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</si>
  <si>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</si>
  <si>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</si>
  <si>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</si>
  <si>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</si>
  <si>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</si>
  <si>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</si>
  <si>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</si>
  <si>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</si>
  <si>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</si>
  <si>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</si>
  <si>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</si>
  <si>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</si>
  <si>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</si>
  <si>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</si>
  <si>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</si>
  <si>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</si>
  <si>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</si>
  <si>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</si>
  <si>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</si>
  <si>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</si>
  <si>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</si>
  <si>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</si>
  <si>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</si>
  <si>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</si>
  <si>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</si>
  <si>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</si>
  <si>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</si>
  <si>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</si>
  <si>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</si>
  <si>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</si>
  <si>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</si>
  <si>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</si>
  <si>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</si>
  <si>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</si>
  <si>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</si>
  <si>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</si>
  <si>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</si>
  <si>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</si>
  <si>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</si>
  <si>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</si>
  <si>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</si>
  <si>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</si>
  <si>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</si>
  <si>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</si>
  <si>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</si>
  <si>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</si>
  <si>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</si>
  <si>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</si>
  <si>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</si>
  <si>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</si>
  <si>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</si>
  <si>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</si>
  <si>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</si>
  <si>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</si>
  <si>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</si>
  <si>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</si>
  <si>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</si>
  <si>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</si>
  <si>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</si>
  <si>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</si>
  <si>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</si>
  <si>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</si>
  <si>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</si>
  <si>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</si>
  <si>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</si>
  <si>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</si>
  <si>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</si>
  <si>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</si>
  <si>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</si>
  <si>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</si>
  <si>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</si>
  <si>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</si>
  <si>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</si>
  <si>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</si>
  <si>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</si>
  <si>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</si>
  <si>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</si>
  <si>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</si>
  <si>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</si>
  <si>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</si>
  <si>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</si>
  <si>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</si>
  <si>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</si>
  <si>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</si>
  <si>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</si>
  <si>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</si>
  <si>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</si>
  <si>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</si>
  <si>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</si>
  <si>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</si>
  <si>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</si>
  <si>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</si>
  <si>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</si>
  <si>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</si>
  <si>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</si>
  <si>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</si>
  <si>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</si>
  <si>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</si>
  <si>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</si>
  <si>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</si>
  <si>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</si>
  <si>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</si>
  <si>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</si>
  <si>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</si>
  <si>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</si>
  <si>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</si>
  <si>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</si>
  <si>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</si>
  <si>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</si>
  <si>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</si>
  <si>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</si>
  <si>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</si>
  <si>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</si>
  <si>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</si>
  <si>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</si>
  <si>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</si>
  <si>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</si>
  <si>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</si>
  <si>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</si>
  <si>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</si>
  <si>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</si>
  <si>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</si>
  <si>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</si>
  <si>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</si>
  <si>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</si>
  <si>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</si>
  <si>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</si>
  <si>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</si>
  <si>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</si>
  <si>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</si>
  <si>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</si>
  <si>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</si>
  <si>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</si>
  <si>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</si>
  <si>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</si>
  <si>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</si>
  <si>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</si>
  <si>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</si>
  <si>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</si>
  <si>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</si>
  <si>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</si>
  <si>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</si>
  <si>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</si>
  <si>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</si>
  <si>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</si>
  <si>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</si>
  <si>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 DE BIENESTAR FAMILIAR (ICBF)</t>
  </si>
  <si>
    <t>11-0601-2019</t>
  </si>
  <si>
    <t>PRESTAR EL SERVICIO CENTRO DE DESARRO INFANTIL HOGAR INFANTIL- HI, DE CONFORMIDAD CON EL MANUAL OPERATIVO DE LA MODALIDAD INSTITUCIONAL Y LAS DIRECTRICES ESTABLECIDAS POR EL ICBF, EN ARMONIA CON LA POLITICA DE ESTADO PARA EL DESARROLLO INTEGRAL DE LA PRIMERA INFANCIA DE CERO A SIEMPRA</t>
  </si>
  <si>
    <t>11-1289-2018</t>
  </si>
  <si>
    <t>PRESTAR EL SERVICIO DE EDUCACION INICIAL EN EL MARCO DE LA ATENCION INTEGRAL A NIÑAS Y NIÑOS MENORES DE 5 AÑOS O HASTA SU INGRESO AL GRADO TRANSICION, DE CONFORMIDAD CON EL MANUAL OPERATIVO DE LA MODALIDAD H.I. HOGARES INFANTILES.</t>
  </si>
  <si>
    <t>11-1481-2017</t>
  </si>
  <si>
    <t>INSTITUTO COLOMBIA DE BIENESTAR FAMILIAR (ICBF</t>
  </si>
  <si>
    <t>PRESTAR EL SERVICIO DE EDUCACION INICIAL EN EL MARCO DE LA ATENCION INTEGRAL A NIÑAS Y NIÑOS MENORES DE 5 AÑOS O HASTA SU INGRESO AL GRADO TRANSICION, DE CONFORMIDAD CON EL MANUAL OPERATIVO DE LA MODALIDAD Y LAS DIRECTRICES ESTABLECIDAD POR ICBF, EN ARMONIA CON LA POLITICA DEL ESTADO PARA EL DESARROLLO INTEGRAL DE LA PRIMERA INFANCIA ¨DE CERO A SIEMPRE, EN EL SERVICIO HOGARES INFANTILES</t>
  </si>
  <si>
    <t>11-1726-2016</t>
  </si>
  <si>
    <t>PRESTAR EL SERVICIO DE ATENCION, EDUCACION INICIAL Y CUIDADOS A LOS NIÑOS Y NIÑAS MENORES DE CINCO (5) AÑOS O HASTA SU INGRESO AL GRADODETRANSICION, CON EL FIN DE PROMOVER EL DESARROLLO INTEGRAL DE LA PRIMERA INFNANCIA CON CALIDAD, DE CONFORMIDAD CON LOS LINEAMIENTOS, ELMANUELOPERATIVO,LAS DIRECTRICES, PARAMETROS Y ESTANDERES ESTABLECIDOS POR EL ICBF, EL MARCO DE LA  ESTRATEGIA DEATENCION INTEGRAL DE CERO A SIEMPRE</t>
  </si>
  <si>
    <t>11-260/2015</t>
  </si>
  <si>
    <t>ATENDER A LA PRIMERA INFANCIA EN EL MARCO DE LA ESTRATEGIA DE CERO A SIEMPRE, DE CONFORMIDAD CON LAS DIRECTRICES, LINEAMIENTOS Y PARAMETROS ESTABLECIDOS POR EL ICBF, ASI COMO REGULAR LAS RELACIONES ENTRE LAS PARTES DERIVADAS DE LA ENGTREGA DE APORTES DEL ICBF A LA ENTIDAD ADMINISTRADORA DE SERVICIO, PARA QJE ESTE ASUMA CON PERSOAL Y BAJO SU EXLUSIVA RESPONSABILIDAD DICHA ATENCION</t>
  </si>
  <si>
    <t>1883/2012</t>
  </si>
  <si>
    <t>ATENDER A LA PRIMERA INFANCIA EN EL MARCO DE LA ESTRATEGIA “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</si>
  <si>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11-0497-2020</t>
  </si>
  <si>
    <t>20211111004972020</t>
  </si>
  <si>
    <t xml:space="preserve">Padre Alirio Maximiliano Rojas Ortiz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</si>
  <si>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</si>
  <si>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Fray Alirio M. Rojas Ortiz</t>
  </si>
  <si>
    <t>carrera 49 No. 138-70</t>
  </si>
  <si>
    <t>3138097625</t>
  </si>
  <si>
    <t xml:space="preserve">Carrera 9 No. 10-19 </t>
  </si>
  <si>
    <t>coordinacionhogaramiguitos@gmail.com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</si>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</sst>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I102" zoomScale="80" zoomScaleNormal="85" zoomScaleSheetLayoutView="8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860020076</v>
      </c>
      <c r="C20" s="5"/>
      <c r="D20" s="73"/>
      <c r="E20" s="5"/>
      <c r="F20" s="5"/>
      <c r="G20" s="5"/>
      <c r="H20" s="244"/>
      <c r="I20" s="149" t="s">
        <v>1156</v>
      </c>
      <c r="J20" s="150" t="s">
        <v>188</v>
      </c>
      <c r="K20" s="151">
        <v>715152400</v>
      </c>
      <c r="L20" s="152">
        <v>44228</v>
      </c>
      <c r="M20" s="152">
        <v>44561</v>
      </c>
      <c r="N20" s="135">
        <f>+(M20-L20)/30</f>
        <v>11.1</v>
      </c>
      <c r="O20" s="138"/>
      <c r="U20" s="134"/>
      <c r="V20" s="105">
        <f ca="1">NOW()</f>
        <v>44193.40187037037</v>
      </c>
      <c r="W20" s="105">
        <f ca="1">NOW()</f>
        <v>44193.40187037037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ORDEN DE HERMANOS MENORES CAPUCHINOS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15">
      <c r="A48" s="143">
        <v>1</v>
      </c>
      <c r="B48" s="177" t="s">
        <v>2676</v>
      </c>
      <c r="C48" s="112" t="s">
        <v>31</v>
      </c>
      <c r="D48" s="110" t="s">
        <v>2677</v>
      </c>
      <c r="E48" s="145">
        <v>43495</v>
      </c>
      <c r="F48" s="145">
        <v>43819</v>
      </c>
      <c r="G48" s="160">
        <f>IF(AND(E48&lt;&gt;"",F48&lt;&gt;""),((F48-E48)/30),"")</f>
        <v>10.8</v>
      </c>
      <c r="H48" s="114" t="s">
        <v>2678</v>
      </c>
      <c r="I48" s="113" t="s">
        <v>1156</v>
      </c>
      <c r="J48" s="113" t="s">
        <v>188</v>
      </c>
      <c r="K48" s="116">
        <v>627102029</v>
      </c>
      <c r="L48" s="115" t="s">
        <v>1148</v>
      </c>
      <c r="M48" s="117">
        <v>1</v>
      </c>
      <c r="N48" s="115" t="s">
        <v>1151</v>
      </c>
      <c r="O48" s="115" t="s">
        <v>26</v>
      </c>
      <c r="P48" s="78"/>
    </row>
    <row r="49" spans="1:16" s="6" customFormat="1" ht="24.75" customHeight="1" x14ac:dyDescent="0.25">
      <c r="A49" s="143">
        <v>2</v>
      </c>
      <c r="B49" s="122" t="s">
        <v>2682</v>
      </c>
      <c r="C49" s="112" t="s">
        <v>31</v>
      </c>
      <c r="D49" s="110" t="s">
        <v>2679</v>
      </c>
      <c r="E49" s="145">
        <v>43405</v>
      </c>
      <c r="F49" s="145">
        <v>43441</v>
      </c>
      <c r="G49" s="160">
        <f t="shared" ref="G49:G50" si="2">IF(AND(E49&lt;&gt;"",F49&lt;&gt;""),((F49-E49)/30),"")</f>
        <v>1.2</v>
      </c>
      <c r="H49" s="114" t="s">
        <v>2680</v>
      </c>
      <c r="I49" s="113" t="s">
        <v>1156</v>
      </c>
      <c r="J49" s="113" t="s">
        <v>188</v>
      </c>
      <c r="K49" s="116">
        <v>49335564</v>
      </c>
      <c r="L49" s="115" t="s">
        <v>1148</v>
      </c>
      <c r="M49" s="117">
        <v>1</v>
      </c>
      <c r="N49" s="115" t="s">
        <v>1151</v>
      </c>
      <c r="O49" s="115" t="s">
        <v>26</v>
      </c>
      <c r="P49" s="78"/>
    </row>
    <row r="50" spans="1:16" s="6" customFormat="1" ht="24.75" customHeight="1" x14ac:dyDescent="0.25">
      <c r="A50" s="143">
        <v>3</v>
      </c>
      <c r="B50" s="111" t="s">
        <v>2682</v>
      </c>
      <c r="C50" s="112" t="s">
        <v>31</v>
      </c>
      <c r="D50" s="110" t="s">
        <v>2681</v>
      </c>
      <c r="E50" s="145">
        <v>43040</v>
      </c>
      <c r="F50" s="145">
        <v>43441</v>
      </c>
      <c r="G50" s="160">
        <f t="shared" si="2"/>
        <v>13.366666666666667</v>
      </c>
      <c r="H50" s="119" t="s">
        <v>2683</v>
      </c>
      <c r="I50" s="113" t="s">
        <v>1156</v>
      </c>
      <c r="J50" s="113" t="s">
        <v>188</v>
      </c>
      <c r="K50" s="116">
        <v>578251857</v>
      </c>
      <c r="L50" s="115" t="s">
        <v>1148</v>
      </c>
      <c r="M50" s="117">
        <v>1</v>
      </c>
      <c r="N50" s="115" t="s">
        <v>1151</v>
      </c>
      <c r="O50" s="115" t="s">
        <v>26</v>
      </c>
      <c r="P50" s="78"/>
    </row>
    <row r="51" spans="1:16" s="6" customFormat="1" ht="24.75" customHeight="1" outlineLevel="1" x14ac:dyDescent="0.25">
      <c r="A51" s="143">
        <v>4</v>
      </c>
      <c r="B51" s="122" t="s">
        <v>2682</v>
      </c>
      <c r="C51" s="112" t="s">
        <v>31</v>
      </c>
      <c r="D51" s="110" t="s">
        <v>2684</v>
      </c>
      <c r="E51" s="145">
        <v>42675</v>
      </c>
      <c r="F51" s="145">
        <v>43017</v>
      </c>
      <c r="G51" s="160">
        <f t="shared" ref="G51:G107" si="3">IF(AND(E51&lt;&gt;"",F51&lt;&gt;""),((F51-E51)/30),"")</f>
        <v>11.4</v>
      </c>
      <c r="H51" s="114" t="s">
        <v>2685</v>
      </c>
      <c r="I51" s="113" t="s">
        <v>1156</v>
      </c>
      <c r="J51" s="113" t="s">
        <v>188</v>
      </c>
      <c r="K51" s="116">
        <v>319355100</v>
      </c>
      <c r="L51" s="115" t="s">
        <v>1148</v>
      </c>
      <c r="M51" s="117">
        <v>1</v>
      </c>
      <c r="N51" s="115" t="s">
        <v>1151</v>
      </c>
      <c r="O51" s="115" t="s">
        <v>26</v>
      </c>
      <c r="P51" s="78"/>
    </row>
    <row r="52" spans="1:16" s="7" customFormat="1" ht="24.75" customHeight="1" outlineLevel="1" x14ac:dyDescent="0.25">
      <c r="A52" s="144">
        <v>5</v>
      </c>
      <c r="B52" s="122" t="s">
        <v>2682</v>
      </c>
      <c r="C52" s="112" t="s">
        <v>31</v>
      </c>
      <c r="D52" s="110" t="s">
        <v>2686</v>
      </c>
      <c r="E52" s="145">
        <v>42037</v>
      </c>
      <c r="F52" s="145">
        <v>42369</v>
      </c>
      <c r="G52" s="160">
        <f t="shared" si="3"/>
        <v>11.066666666666666</v>
      </c>
      <c r="H52" s="119" t="s">
        <v>2687</v>
      </c>
      <c r="I52" s="113" t="s">
        <v>1156</v>
      </c>
      <c r="J52" s="113" t="s">
        <v>188</v>
      </c>
      <c r="K52" s="116">
        <v>290016250</v>
      </c>
      <c r="L52" s="115" t="s">
        <v>1148</v>
      </c>
      <c r="M52" s="117">
        <v>1</v>
      </c>
      <c r="N52" s="115" t="s">
        <v>1151</v>
      </c>
      <c r="O52" s="115" t="s">
        <v>26</v>
      </c>
      <c r="P52" s="79"/>
    </row>
    <row r="53" spans="1:16" s="7" customFormat="1" ht="24.75" customHeight="1" outlineLevel="1" x14ac:dyDescent="0.25">
      <c r="A53" s="144">
        <v>6</v>
      </c>
      <c r="B53" s="122" t="s">
        <v>2682</v>
      </c>
      <c r="C53" s="112" t="s">
        <v>31</v>
      </c>
      <c r="D53" s="110" t="s">
        <v>2688</v>
      </c>
      <c r="E53" s="145">
        <v>41250</v>
      </c>
      <c r="F53" s="145">
        <v>41851</v>
      </c>
      <c r="G53" s="160">
        <f t="shared" si="3"/>
        <v>20.033333333333335</v>
      </c>
      <c r="H53" s="119" t="s">
        <v>2689</v>
      </c>
      <c r="I53" s="113" t="s">
        <v>1156</v>
      </c>
      <c r="J53" s="113" t="s">
        <v>188</v>
      </c>
      <c r="K53" s="116">
        <v>63056374</v>
      </c>
      <c r="L53" s="115" t="s">
        <v>1148</v>
      </c>
      <c r="M53" s="117">
        <v>1</v>
      </c>
      <c r="N53" s="115" t="s">
        <v>1151</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43879</v>
      </c>
      <c r="F114" s="145">
        <v>44196</v>
      </c>
      <c r="G114" s="160">
        <f>IF(AND(E114&lt;&gt;"",F114&lt;&gt;""),((F114-E114)/30),"")</f>
        <v>10.566666666666666</v>
      </c>
      <c r="H114" s="122" t="s">
        <v>2699</v>
      </c>
      <c r="I114" s="121" t="s">
        <v>1156</v>
      </c>
      <c r="J114" s="121" t="s">
        <v>188</v>
      </c>
      <c r="K114" s="123">
        <v>726969372</v>
      </c>
      <c r="L114" s="100">
        <f>+IF(AND(K114&gt;0,O114="Ejecución"),(K114/877802)*Tabla28[[#This Row],[% participación]],IF(AND(K114&gt;0,O114&lt;&gt;"Ejecución"),"-",""))</f>
        <v>828.17010214148524</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v>
      </c>
      <c r="G179" s="165" t="str">
        <f>IF(F179&gt;0,SUM(E179+F179),"")</f>
        <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7" t="s">
        <v>2628</v>
      </c>
      <c r="L185" s="237"/>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20382</v>
      </c>
      <c r="D193" s="5"/>
      <c r="E193" s="126">
        <v>2604</v>
      </c>
      <c r="F193" s="5"/>
      <c r="G193" s="5"/>
      <c r="H193" s="147" t="s">
        <v>2692</v>
      </c>
      <c r="J193" s="5"/>
      <c r="K193" s="127">
        <v>41250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2697</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horizontalDpi="4294967293" r:id="rId1"/>
  <rowBreaks count="4" manualBreakCount="4">
    <brk id="40" max="14" man="1"/>
    <brk id="107" max="16383" man="1"/>
    <brk id="161"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Teresa Galeano Avila</cp:lastModifiedBy>
  <cp:lastPrinted>2020-12-28T14:39:16Z</cp:lastPrinted>
  <dcterms:created xsi:type="dcterms:W3CDTF">2020-10-14T21:57:42Z</dcterms:created>
  <dcterms:modified xsi:type="dcterms:W3CDTF">2020-12-28T14:54:31Z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