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HI ASIS\2020\OFERENTES\CARGUE DOCUMENT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67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9"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<sst xmlns="http://schemas.openxmlformats.org/spreadsheetml/2006/main" count="3232" uniqueCount="2729">
  <si>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</si>
  <si>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</si>
  <si>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</si>
  <si>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</si>
  <si>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</si>
  <si>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</si>
  <si>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</si>
  <si>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</si>
  <si>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</si>
  <si>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</si>
  <si>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</si>
  <si>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</si>
  <si>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</si>
  <si>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</si>
  <si>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</si>
  <si>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</si>
  <si>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</si>
  <si>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</si>
  <si>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</si>
  <si>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</si>
  <si>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</si>
  <si>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</si>
  <si>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</si>
  <si>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</si>
  <si>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</si>
  <si>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</si>
  <si>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</si>
  <si>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</si>
  <si>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</si>
  <si>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</si>
  <si>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</si>
  <si>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</si>
  <si>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</si>
  <si>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</si>
  <si>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</si>
  <si>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</si>
  <si>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</si>
  <si>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</si>
  <si>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</si>
  <si>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</si>
  <si>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</si>
  <si>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</si>
  <si>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</si>
  <si>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</si>
  <si>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</si>
  <si>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</si>
  <si>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</si>
  <si>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</si>
  <si>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</si>
  <si>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</si>
  <si>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</si>
  <si>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</si>
  <si>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</si>
  <si>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</si>
  <si>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</si>
  <si>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</si>
  <si>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</si>
  <si>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</si>
  <si>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</si>
  <si>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</si>
  <si>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</si>
  <si>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</si>
  <si>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</si>
  <si>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</si>
  <si>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</si>
  <si>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</si>
  <si>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</si>
  <si>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</si>
  <si>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</si>
  <si>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</si>
  <si>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</si>
  <si>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</si>
  <si>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</si>
  <si>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</si>
  <si>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</si>
  <si>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</si>
  <si>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</si>
  <si>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</si>
  <si>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</si>
  <si>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</si>
  <si>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</si>
  <si>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</si>
  <si>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</si>
  <si>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</si>
  <si>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</si>
  <si>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</si>
  <si>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</si>
  <si>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</si>
  <si>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</si>
  <si>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</si>
  <si>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</si>
  <si>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</si>
  <si>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</si>
  <si>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</si>
  <si>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</si>
  <si>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</si>
  <si>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</si>
  <si>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</si>
  <si>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</si>
  <si>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</si>
  <si>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</si>
  <si>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</si>
  <si>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</si>
  <si>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</si>
  <si>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</si>
  <si>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</si>
  <si>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</si>
  <si>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</si>
  <si>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</si>
  <si>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</si>
  <si>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</si>
  <si>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</si>
  <si>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</si>
  <si>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</si>
  <si>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</si>
  <si>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</si>
  <si>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</si>
  <si>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</si>
  <si>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</si>
  <si>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</si>
  <si>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</si>
  <si>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</si>
  <si>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</si>
  <si>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</si>
  <si>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</si>
  <si>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</si>
  <si>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</si>
  <si>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</si>
  <si>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</si>
  <si>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</si>
  <si>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</si>
  <si>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</si>
  <si>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</si>
  <si>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</si>
  <si>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</si>
  <si>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</si>
  <si>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</si>
  <si>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</si>
  <si>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</si>
  <si>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</si>
  <si>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</si>
  <si>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</si>
  <si>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</si>
  <si>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</si>
  <si>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</si>
  <si>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</si>
  <si>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</si>
  <si>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</si>
  <si>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</si>
  <si>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</si>
  <si>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</si>
  <si>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</si>
  <si>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</si>
  <si>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</si>
  <si>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</si>
  <si>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</si>
  <si>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</si>
  <si>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</si>
  <si>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</si>
  <si>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</si>
  <si>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</si>
  <si>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</si>
  <si>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</si>
  <si>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</si>
  <si>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</si>
  <si>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</si>
  <si>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</si>
  <si>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</si>
  <si>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</si>
  <si>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</si>
  <si>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</si>
  <si>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</si>
  <si>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</si>
  <si>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</si>
  <si>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</si>
  <si>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</si>
  <si>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</si>
  <si>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</si>
  <si>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</si>
  <si>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</si>
  <si>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</si>
  <si>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</si>
  <si>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</si>
  <si>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</si>
  <si>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</si>
  <si>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</si>
  <si>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</si>
  <si>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</si>
  <si>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</si>
  <si>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</si>
  <si>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</si>
  <si>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</si>
  <si>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</si>
  <si>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</si>
  <si>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</si>
  <si>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</si>
  <si>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</si>
  <si>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</si>
  <si>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</si>
  <si>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</si>
  <si>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</si>
  <si>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</si>
  <si>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</si>
  <si>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</si>
  <si>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</si>
  <si>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</si>
  <si>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</si>
  <si>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</si>
  <si>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</si>
  <si>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</si>
  <si>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</si>
  <si>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</si>
  <si>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</si>
  <si>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</si>
  <si>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</si>
  <si>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</si>
  <si>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</si>
  <si>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</si>
  <si>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</si>
  <si>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</si>
  <si>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</si>
  <si>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</si>
  <si>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</si>
  <si>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</si>
  <si>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</si>
  <si>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</si>
  <si>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</si>
  <si>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</si>
  <si>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</si>
  <si>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</si>
  <si>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</si>
  <si>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</si>
  <si>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</si>
  <si>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</si>
  <si>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</si>
  <si>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</si>
  <si>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</si>
  <si>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</si>
  <si>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</si>
  <si>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</si>
  <si>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</si>
  <si>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</si>
  <si>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</si>
  <si>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</si>
  <si>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</si>
  <si>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</si>
  <si>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</si>
  <si>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</si>
  <si>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</si>
  <si>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</si>
  <si>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</si>
  <si>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</si>
  <si>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</si>
  <si>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</si>
  <si>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</si>
  <si>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</si>
  <si>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</si>
  <si>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</si>
  <si>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</si>
  <si>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</si>
  <si>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</si>
  <si>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</si>
  <si>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</si>
  <si>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</si>
  <si>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</si>
  <si>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</si>
  <si>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</si>
  <si>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</si>
  <si>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</si>
  <si>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</si>
  <si>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</si>
  <si>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</si>
  <si>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</si>
  <si>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</si>
  <si>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</si>
  <si>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</si>
  <si>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</si>
  <si>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</si>
  <si>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</si>
  <si>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</si>
  <si>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</si>
  <si>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</si>
  <si>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</si>
  <si>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</si>
  <si>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</si>
  <si>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</si>
  <si>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</si>
  <si>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</si>
  <si>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</si>
  <si>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</si>
  <si>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</si>
  <si>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</si>
  <si>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</si>
  <si>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</si>
  <si>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</si>
  <si>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</si>
  <si>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</si>
  <si>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</si>
  <si>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</si>
  <si>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</si>
  <si>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</si>
  <si>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</si>
  <si>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</si>
  <si>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</si>
  <si>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</si>
  <si>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</si>
  <si>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</si>
  <si>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</si>
  <si>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</si>
  <si>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</si>
  <si>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</si>
  <si>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</si>
  <si>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</si>
  <si>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</si>
  <si>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</si>
  <si>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</si>
  <si>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</si>
  <si>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</si>
  <si>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</si>
  <si>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</si>
  <si>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</si>
  <si>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</si>
  <si>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</si>
  <si>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</si>
  <si>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</si>
  <si>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</si>
  <si>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</si>
  <si>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</si>
  <si>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</si>
  <si>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</si>
  <si>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</si>
  <si>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</si>
  <si>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</si>
  <si>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</si>
  <si>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</si>
  <si>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</si>
  <si>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</si>
  <si>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</si>
  <si>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</si>
  <si>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</si>
  <si>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</si>
  <si>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</si>
  <si>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</si>
  <si>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</si>
  <si>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</si>
  <si>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</si>
  <si>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</si>
  <si>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</si>
  <si>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</si>
  <si>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</si>
  <si>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</si>
  <si>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</si>
  <si>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</si>
  <si>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</si>
  <si>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</si>
  <si>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</si>
  <si>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</si>
  <si>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</si>
  <si>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</si>
  <si>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</si>
  <si>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</si>
  <si>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</si>
  <si>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</si>
  <si>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</si>
  <si>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</si>
  <si>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</si>
  <si>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</si>
  <si>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</si>
  <si>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</si>
  <si>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</si>
  <si>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</si>
  <si>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</si>
  <si>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</si>
  <si>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</si>
  <si>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</si>
  <si>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</si>
  <si>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</si>
  <si>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</si>
  <si>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</si>
  <si>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</si>
  <si>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</si>
  <si>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</si>
  <si>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</si>
  <si>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</si>
  <si>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</si>
  <si>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</si>
  <si>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</si>
  <si>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</si>
  <si>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</si>
  <si>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</si>
  <si>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</si>
  <si>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</si>
  <si>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</si>
  <si>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</si>
  <si>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</si>
  <si>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</si>
  <si>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</si>
  <si>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</si>
  <si>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</si>
  <si>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</si>
  <si>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</si>
  <si>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</si>
  <si>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</si>
  <si>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</si>
  <si>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</si>
  <si>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</si>
  <si>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</si>
  <si>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</si>
  <si>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</si>
  <si>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</si>
  <si>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</si>
  <si>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</si>
  <si>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</si>
  <si>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</si>
  <si>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</si>
  <si>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</si>
  <si>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</si>
  <si>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</si>
  <si>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</si>
  <si>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</si>
  <si>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</si>
  <si>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</si>
  <si>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</si>
  <si>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</si>
  <si>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</si>
  <si>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</si>
  <si>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</si>
  <si>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</si>
  <si>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</si>
  <si>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</si>
  <si>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</si>
  <si>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</si>
  <si>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</si>
  <si>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</si>
  <si>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</si>
  <si>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</si>
  <si>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</si>
  <si>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</si>
  <si>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</si>
  <si>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</si>
  <si>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</si>
  <si>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</si>
  <si>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</si>
  <si>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</si>
  <si>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</si>
  <si>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</si>
  <si>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</si>
  <si>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</si>
  <si>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</si>
  <si>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</si>
  <si>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</si>
  <si>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</si>
  <si>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</si>
  <si>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</si>
  <si>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</si>
  <si>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</si>
  <si>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</si>
  <si>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</si>
  <si>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</si>
  <si>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</si>
  <si>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</si>
  <si>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</si>
  <si>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</si>
  <si>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</si>
  <si>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</si>
  <si>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</si>
  <si>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</si>
  <si>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</si>
  <si>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</si>
  <si>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</si>
  <si>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</si>
  <si>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</si>
  <si>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</si>
  <si>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</si>
  <si>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</si>
  <si>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</si>
  <si>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</si>
  <si>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</si>
  <si>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</si>
  <si>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</si>
  <si>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</si>
  <si>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</si>
  <si>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</si>
  <si>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</si>
  <si>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</si>
  <si>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</si>
  <si>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</si>
  <si>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</si>
  <si>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</si>
  <si>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</si>
  <si>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</si>
  <si>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</si>
  <si>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</si>
  <si>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</si>
  <si>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</si>
  <si>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</si>
  <si>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</si>
  <si>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</si>
  <si>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</si>
  <si>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</si>
  <si>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</si>
  <si>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</si>
  <si>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</si>
  <si>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</si>
  <si>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</si>
  <si>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</si>
  <si>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</si>
  <si>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</si>
  <si>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</si>
  <si>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</si>
  <si>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</si>
  <si>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</si>
  <si>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</si>
  <si>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</si>
  <si>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</si>
  <si>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</si>
  <si>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</si>
  <si>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</si>
  <si>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</si>
  <si>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</si>
  <si>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</si>
  <si>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</si>
  <si>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</si>
  <si>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</si>
  <si>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</si>
  <si>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</si>
  <si>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</si>
  <si>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</si>
  <si>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</si>
  <si>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</si>
  <si>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</si>
  <si>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</si>
  <si>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</si>
  <si>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</si>
  <si>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</si>
  <si>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</si>
  <si>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</si>
  <si>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</si>
  <si>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</si>
  <si>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</si>
  <si>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</si>
  <si>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</si>
  <si>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</si>
  <si>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</si>
  <si>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</si>
  <si>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</si>
  <si>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</si>
  <si>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</si>
  <si>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</si>
  <si>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</si>
  <si>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</si>
  <si>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</si>
  <si>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</si>
  <si>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</si>
  <si>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</si>
  <si>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</si>
  <si>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</si>
  <si>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</si>
  <si>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</si>
  <si>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</si>
  <si>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</si>
  <si>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</si>
  <si>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</si>
  <si>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</si>
  <si>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</si>
  <si>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</si>
  <si>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</si>
  <si>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</si>
  <si>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</si>
  <si>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</si>
  <si>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</si>
  <si>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</si>
  <si>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</si>
  <si>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</si>
  <si>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</si>
  <si>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</si>
  <si>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</si>
  <si>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</si>
  <si>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</si>
  <si>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</si>
  <si>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</si>
  <si>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</si>
  <si>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</si>
  <si>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</si>
  <si>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</si>
  <si>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</si>
  <si>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</si>
  <si>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</si>
  <si>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</si>
  <si>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</si>
  <si>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</si>
  <si>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</si>
  <si>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</si>
  <si>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</si>
  <si>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</si>
  <si>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</si>
  <si>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</si>
  <si>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</si>
  <si>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</si>
  <si>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</si>
  <si>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</si>
  <si>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</si>
  <si>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</si>
  <si>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</si>
  <si>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</si>
  <si>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</si>
  <si>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</si>
  <si>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</si>
  <si>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</si>
  <si>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</si>
  <si>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</si>
  <si>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</si>
  <si>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</si>
  <si>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</si>
  <si>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</si>
  <si>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</si>
  <si>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</si>
  <si>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</si>
  <si>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</si>
  <si>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</si>
  <si>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</si>
  <si>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</si>
  <si>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</si>
  <si>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</si>
  <si>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</si>
  <si>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</si>
  <si>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</si>
  <si>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</si>
  <si>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</si>
  <si>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</si>
  <si>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</si>
  <si>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</si>
  <si>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</si>
  <si>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</si>
  <si>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</si>
  <si>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</si>
  <si>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</si>
  <si>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</si>
  <si>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</si>
  <si>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</si>
  <si>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</si>
  <si>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</si>
  <si>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</si>
  <si>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</si>
  <si>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</si>
  <si>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</si>
  <si>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</si>
  <si>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</si>
  <si>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</si>
  <si>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</si>
  <si>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</si>
  <si>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</si>
  <si>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</si>
  <si>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</si>
  <si>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</si>
  <si>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</si>
  <si>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</si>
  <si>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</si>
  <si>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</si>
  <si>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</si>
  <si>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</si>
  <si>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</si>
  <si>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</si>
  <si>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</si>
  <si>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</si>
  <si>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</si>
  <si>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</si>
  <si>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</si>
  <si>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</si>
  <si>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</si>
  <si>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</si>
  <si>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</si>
  <si>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</si>
  <si>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</si>
  <si>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</si>
  <si>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</si>
  <si>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</si>
  <si>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</si>
  <si>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</si>
  <si>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</si>
  <si>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</si>
  <si>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</si>
  <si>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</si>
  <si>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</si>
  <si>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</si>
  <si>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</si>
  <si>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</si>
  <si>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</si>
  <si>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</si>
  <si>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</si>
  <si>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</si>
  <si>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</si>
  <si>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</si>
  <si>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</si>
  <si>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</si>
  <si>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</si>
  <si>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</si>
  <si>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</si>
  <si>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</si>
  <si>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</si>
  <si>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</si>
  <si>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</si>
  <si>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</si>
  <si>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</si>
  <si>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</si>
  <si>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</si>
  <si>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</si>
  <si>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</si>
  <si>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</si>
  <si>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</si>
  <si>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</si>
  <si>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</si>
  <si>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</si>
  <si>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</si>
  <si>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</si>
  <si>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</si>
  <si>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</si>
  <si>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</si>
  <si>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</si>
  <si>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</si>
  <si>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</si>
  <si>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</si>
  <si>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</si>
  <si>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</si>
  <si>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</si>
  <si>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</si>
  <si>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</si>
  <si>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</si>
  <si>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</si>
  <si>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</si>
  <si>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</si>
  <si>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</si>
  <si>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</si>
  <si>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</si>
  <si>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</si>
  <si>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</si>
  <si>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</si>
  <si>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</si>
  <si>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</si>
  <si>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</si>
  <si>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</si>
  <si>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</si>
  <si>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</si>
  <si>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</si>
  <si>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</si>
  <si>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</si>
  <si>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</si>
  <si>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</si>
  <si>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</si>
  <si>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</si>
  <si>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</si>
  <si>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</si>
  <si>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</si>
  <si>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</si>
  <si>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</si>
  <si>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</si>
  <si>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</si>
  <si>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</si>
  <si>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</si>
  <si>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</si>
  <si>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</si>
  <si>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</si>
  <si>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</si>
  <si>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</si>
  <si>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</si>
  <si>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</si>
  <si>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</si>
  <si>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</si>
  <si>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</si>
  <si>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</si>
  <si>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</si>
  <si>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</si>
  <si>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</si>
  <si>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</si>
  <si>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</si>
  <si>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</si>
  <si>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</si>
  <si>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</si>
  <si>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</si>
  <si>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</si>
  <si>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</si>
  <si>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</si>
  <si>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</si>
  <si>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</si>
  <si>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</si>
  <si>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</si>
  <si>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</si>
  <si>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</si>
  <si>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</si>
  <si>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</si>
  <si>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</si>
  <si>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</si>
  <si>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</si>
  <si>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</si>
  <si>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</si>
  <si>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</si>
  <si>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</si>
  <si>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</si>
  <si>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</si>
  <si>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</si>
  <si>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</si>
  <si>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</si>
  <si>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</si>
  <si>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</si>
  <si>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</si>
  <si>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</si>
  <si>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</si>
  <si>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</si>
  <si>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</si>
  <si>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</si>
  <si>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</si>
  <si>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</si>
  <si>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</si>
  <si>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</si>
  <si>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</si>
  <si>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</si>
  <si>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</si>
  <si>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</si>
  <si>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</si>
  <si>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</si>
  <si>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</si>
  <si>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</si>
  <si>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</si>
  <si>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</si>
  <si>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</si>
  <si>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</si>
  <si>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</si>
  <si>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</si>
  <si>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</si>
  <si>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</si>
  <si>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</si>
  <si>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</si>
  <si>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</si>
  <si>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</si>
  <si>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</si>
  <si>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</si>
  <si>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</si>
  <si>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</si>
  <si>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</si>
  <si>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</si>
  <si>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</si>
  <si>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</si>
  <si>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</si>
  <si>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</si>
  <si>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</si>
  <si>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</si>
  <si>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</si>
  <si>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</si>
  <si>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</si>
  <si>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</si>
  <si>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</si>
  <si>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</si>
  <si>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</si>
  <si>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</si>
  <si>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</si>
  <si>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</si>
  <si>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</si>
  <si>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</si>
  <si>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</si>
  <si>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</si>
  <si>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</si>
  <si>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</si>
  <si>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</si>
  <si>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</si>
  <si>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</si>
  <si>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</si>
  <si>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</si>
  <si>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</si>
  <si>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</si>
  <si>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</si>
  <si>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</si>
  <si>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</si>
  <si>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</si>
  <si>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</si>
  <si>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</si>
  <si>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</si>
  <si>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</si>
  <si>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</si>
  <si>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</si>
  <si>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</si>
  <si>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</si>
  <si>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</si>
  <si>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</si>
  <si>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</si>
  <si>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</si>
  <si>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</si>
  <si>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</si>
  <si>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</si>
  <si>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</si>
  <si>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</si>
  <si>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</si>
  <si>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</si>
  <si>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</si>
  <si>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</si>
  <si>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</si>
  <si>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</si>
  <si>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</si>
  <si>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</si>
  <si>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</si>
  <si>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</si>
  <si>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</si>
  <si>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</si>
  <si>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</si>
  <si>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</si>
  <si>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</si>
  <si>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</si>
  <si>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</si>
  <si>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</si>
  <si>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</si>
  <si>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</si>
  <si>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</si>
  <si>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</si>
  <si>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</si>
  <si>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</si>
  <si>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</si>
  <si>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</si>
  <si>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</si>
  <si>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</si>
  <si>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</si>
  <si>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</si>
  <si>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</si>
  <si>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</si>
  <si>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</si>
  <si>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</si>
  <si>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</si>
  <si>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</si>
  <si>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</si>
  <si>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</si>
  <si>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</si>
  <si>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</si>
  <si>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</si>
  <si>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</si>
  <si>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</si>
  <si>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</si>
  <si>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</si>
  <si>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</si>
  <si>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</si>
  <si>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</si>
  <si>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</si>
  <si>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</si>
  <si>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</si>
  <si>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</si>
  <si>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</si>
  <si>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</si>
  <si>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</si>
  <si>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</si>
  <si>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</si>
  <si>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</si>
  <si>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</si>
  <si>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</si>
  <si>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</si>
  <si>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</si>
  <si>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</si>
  <si>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</si>
  <si>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</si>
  <si>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</si>
  <si>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</si>
  <si>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</si>
  <si>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</si>
  <si>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</si>
  <si>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</si>
  <si>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</si>
  <si>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</si>
  <si>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</si>
  <si>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</si>
  <si>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</si>
  <si>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</si>
  <si>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</si>
  <si>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</si>
  <si>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</si>
  <si>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</si>
  <si>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</si>
  <si>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</si>
  <si>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</si>
  <si>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</si>
  <si>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</si>
  <si>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</si>
  <si>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</si>
  <si>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</si>
  <si>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</si>
  <si>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</si>
  <si>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</si>
  <si>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</si>
  <si>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</si>
  <si>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</si>
  <si>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</si>
  <si>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</si>
  <si>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</si>
  <si>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</si>
  <si>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</si>
  <si>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</si>
  <si>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</si>
  <si>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</si>
  <si>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</si>
  <si>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</si>
  <si>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</si>
  <si>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</si>
  <si>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</si>
  <si>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</si>
  <si>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</si>
  <si>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</si>
  <si>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</si>
  <si>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</si>
  <si>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</si>
  <si>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</si>
  <si>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</si>
  <si>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</si>
  <si>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</si>
  <si>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</si>
  <si>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</si>
  <si>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</si>
  <si>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</si>
  <si>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</si>
  <si>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</si>
  <si>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</si>
  <si>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</si>
  <si>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</si>
  <si>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</si>
  <si>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</si>
  <si>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</si>
  <si>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</si>
  <si>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</si>
  <si>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</si>
  <si>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</si>
  <si>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</si>
  <si>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</si>
  <si>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</si>
  <si>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</si>
  <si>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</si>
  <si>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</si>
  <si>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</si>
  <si>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</si>
  <si>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</si>
  <si>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</si>
  <si>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</si>
  <si>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</si>
  <si>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</si>
  <si>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</si>
  <si>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</si>
  <si>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</si>
  <si>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</si>
  <si>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</si>
  <si>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</si>
  <si>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</si>
  <si>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</si>
  <si>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</si>
  <si>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</si>
  <si>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</si>
  <si>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</si>
  <si>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</si>
  <si>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</si>
  <si>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</si>
  <si>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</si>
  <si>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</si>
  <si>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</si>
  <si>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</si>
  <si>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</si>
  <si>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</si>
  <si>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</si>
  <si>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</si>
  <si>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</si>
  <si>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</si>
  <si>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</si>
  <si>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</si>
  <si>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</si>
  <si>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</si>
  <si>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</si>
  <si>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</si>
  <si>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</si>
  <si>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</si>
  <si>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</si>
  <si>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</si>
  <si>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</si>
  <si>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</si>
  <si>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</si>
  <si>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</si>
  <si>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</si>
  <si>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</si>
  <si>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</si>
  <si>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</si>
  <si>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</si>
  <si>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</si>
  <si>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</si>
  <si>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</si>
  <si>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</si>
  <si>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</si>
  <si>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</si>
  <si>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</si>
  <si>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</si>
  <si>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</si>
  <si>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</si>
  <si>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</si>
  <si>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</si>
  <si>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</si>
  <si>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</si>
  <si>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</si>
  <si>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</si>
  <si>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</si>
  <si>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</si>
  <si>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</si>
  <si>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</si>
  <si>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</si>
  <si>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</si>
  <si>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</si>
  <si>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</si>
  <si>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</si>
  <si>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</si>
  <si>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</si>
  <si>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</si>
  <si>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</si>
  <si>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</si>
  <si>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</si>
  <si>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</si>
  <si>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</si>
  <si>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</si>
  <si>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</si>
  <si>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</si>
  <si>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</si>
  <si>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</si>
  <si>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</si>
  <si>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</si>
  <si>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</si>
  <si>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</si>
  <si>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</si>
  <si>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</si>
  <si>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</si>
  <si>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</si>
  <si>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</si>
  <si>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</si>
  <si>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</si>
  <si>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</si>
  <si>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</si>
  <si>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</si>
  <si>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</si>
  <si>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</si>
  <si>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</si>
  <si>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</si>
  <si>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</si>
  <si>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</si>
  <si>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</si>
  <si>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</si>
  <si>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</si>
  <si>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</si>
  <si>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</si>
  <si>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</si>
  <si>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</si>
  <si>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</si>
  <si>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</si>
  <si>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</si>
  <si>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</si>
  <si>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</si>
  <si>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</si>
  <si>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</si>
  <si>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</si>
  <si>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</si>
  <si>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</si>
  <si>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</si>
  <si>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</si>
  <si>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</si>
  <si>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</si>
  <si>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</si>
  <si>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</si>
  <si>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</si>
  <si>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</si>
  <si>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</si>
  <si>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</si>
  <si>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</si>
  <si>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</si>
  <si>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</si>
  <si>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</si>
  <si>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</si>
  <si>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</si>
  <si>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</si>
  <si>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</si>
  <si>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</si>
  <si>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</si>
  <si>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</si>
  <si>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</si>
  <si>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</si>
  <si>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</si>
  <si>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</si>
  <si>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</si>
  <si>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</si>
  <si>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</si>
  <si>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</si>
  <si>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</si>
  <si>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</si>
  <si>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</si>
  <si>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</si>
  <si>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</si>
  <si>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</si>
  <si>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</si>
  <si>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</si>
  <si>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</si>
  <si>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</si>
  <si>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</si>
  <si>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</si>
  <si>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</si>
  <si>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</si>
  <si>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</si>
  <si>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</si>
  <si>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</si>
  <si>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</si>
  <si>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</si>
  <si>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</si>
  <si>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</si>
  <si>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</si>
  <si>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</si>
  <si>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</si>
  <si>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</si>
  <si>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</si>
  <si>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</si>
  <si>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</si>
  <si>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</si>
  <si>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</si>
  <si>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</si>
  <si>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</si>
  <si>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</si>
  <si>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</si>
  <si>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</si>
  <si>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</si>
  <si>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</si>
  <si>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</si>
  <si>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</si>
  <si>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</si>
  <si>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</si>
  <si>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</si>
  <si>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</si>
  <si>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</si>
  <si>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</si>
  <si>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</si>
  <si>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</si>
  <si>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</si>
  <si>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</si>
  <si>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</si>
  <si>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</si>
  <si>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</si>
  <si>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</si>
  <si>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</si>
  <si>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</si>
  <si>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</si>
  <si>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</si>
  <si>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</si>
  <si>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</si>
  <si>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</si>
  <si>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</si>
  <si>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</si>
  <si>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</si>
  <si>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</si>
  <si>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</si>
  <si>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</si>
  <si>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</si>
  <si>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</si>
  <si>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</si>
  <si>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</si>
  <si>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</si>
  <si>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</si>
  <si>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</si>
  <si>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</si>
  <si>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</si>
  <si>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</si>
  <si>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</si>
  <si>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</si>
  <si>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</si>
  <si>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</si>
  <si>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</si>
  <si>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</si>
  <si>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</si>
  <si>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</si>
  <si>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</si>
  <si>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</si>
  <si>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</si>
  <si>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</si>
  <si>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</si>
  <si>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</si>
  <si>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</si>
  <si>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</si>
  <si>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</si>
  <si>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</si>
  <si>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</si>
  <si>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</si>
  <si>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</si>
  <si>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</si>
  <si>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</si>
  <si>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</si>
  <si>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</si>
  <si>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</si>
  <si>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</si>
  <si>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</si>
  <si>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</si>
  <si>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</si>
  <si>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</si>
  <si>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</si>
  <si>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</si>
  <si>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</si>
  <si>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</si>
  <si>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</si>
  <si>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</si>
  <si>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</si>
  <si>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</si>
  <si>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</si>
  <si>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</si>
  <si>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</si>
  <si>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</si>
  <si>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</si>
  <si>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</si>
  <si>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</si>
  <si>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</si>
  <si>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</si>
  <si>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</si>
  <si>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</si>
  <si>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</si>
  <si>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</si>
  <si>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</si>
  <si>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</si>
  <si>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</si>
  <si>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</si>
  <si>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</si>
  <si>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</si>
  <si>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</si>
  <si>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</si>
  <si>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</si>
  <si>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</si>
  <si>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</si>
  <si>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</si>
  <si>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</si>
  <si>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</si>
  <si>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</si>
  <si>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</si>
  <si>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</si>
  <si>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</si>
  <si>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</si>
  <si>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</si>
  <si>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</si>
  <si>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</si>
  <si>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</si>
  <si>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</si>
  <si>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</si>
  <si>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</si>
  <si>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</si>
  <si>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</si>
  <si>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</si>
  <si>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</si>
  <si>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</si>
  <si>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</si>
  <si>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</si>
  <si>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</si>
  <si>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</si>
  <si>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</si>
  <si>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</si>
  <si>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</si>
  <si>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</si>
  <si>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</si>
  <si>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</si>
  <si>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</si>
  <si>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</si>
  <si>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</si>
  <si>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</si>
  <si>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</si>
  <si>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</si>
  <si>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</si>
  <si>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</si>
  <si>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</si>
  <si>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</si>
  <si>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</si>
  <si>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</si>
  <si>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</si>
  <si>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</si>
  <si>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</si>
  <si>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</si>
  <si>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</si>
  <si>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</si>
  <si>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</si>
  <si>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</si>
  <si>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</si>
  <si>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</si>
  <si>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</si>
  <si>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</si>
  <si>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</si>
  <si>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</si>
  <si>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</si>
  <si>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</si>
  <si>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</si>
  <si>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</si>
  <si>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</si>
  <si>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</si>
  <si>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</si>
  <si>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</si>
  <si>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</si>
  <si>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</si>
  <si>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</si>
  <si>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</si>
  <si>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</si>
  <si>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</si>
  <si>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</si>
  <si>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</si>
  <si>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</si>
  <si>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</si>
  <si>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</si>
  <si>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</si>
  <si>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</si>
  <si>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</si>
  <si>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</si>
  <si>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</si>
  <si>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</si>
  <si>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</si>
  <si>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</si>
  <si>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</si>
  <si>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</si>
  <si>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</si>
  <si>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</si>
  <si>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</si>
  <si>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</si>
  <si>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</si>
  <si>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</si>
  <si>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</si>
  <si>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</si>
  <si>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</si>
  <si>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</si>
  <si>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</si>
  <si>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</si>
  <si>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</si>
  <si>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</si>
  <si>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</si>
  <si>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</si>
  <si>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</si>
  <si>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</si>
  <si>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</si>
  <si>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</si>
  <si>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</si>
  <si>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</si>
  <si>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</si>
  <si>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</si>
  <si>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</si>
  <si>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</si>
  <si>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</si>
  <si>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</si>
  <si>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</si>
  <si>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</si>
  <si>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</si>
  <si>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</si>
  <si>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</si>
  <si>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</si>
  <si>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</si>
  <si>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</si>
  <si>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</si>
  <si>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</si>
  <si>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</si>
  <si>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</si>
  <si>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</si>
  <si>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</si>
  <si>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</si>
  <si>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</si>
  <si>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</si>
  <si>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</si>
  <si>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</si>
  <si>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</si>
  <si>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</si>
  <si>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</si>
  <si>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</si>
  <si>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</si>
  <si>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</si>
  <si>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</si>
  <si>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</si>
  <si>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</si>
  <si>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</si>
  <si>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</si>
  <si>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</si>
  <si>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</si>
  <si>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</si>
  <si>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</si>
  <si>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</si>
  <si>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</si>
  <si>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</si>
  <si>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</si>
  <si>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</si>
  <si>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</si>
  <si>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</si>
  <si>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</si>
  <si>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</si>
  <si>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</si>
  <si>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</si>
  <si>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</si>
  <si>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</si>
  <si>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</si>
  <si>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</si>
  <si>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</si>
  <si>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</si>
  <si>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</si>
  <si>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</si>
  <si>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</si>
  <si>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</si>
  <si>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</si>
  <si>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</si>
  <si>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</si>
  <si>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</si>
  <si>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</si>
  <si>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</si>
  <si>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</si>
  <si>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</si>
  <si>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</si>
  <si>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</si>
  <si>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</si>
  <si>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</si>
  <si>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</si>
  <si>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</si>
  <si>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</si>
  <si>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</si>
  <si>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</si>
  <si>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</si>
  <si>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</si>
  <si>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</si>
  <si>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</si>
  <si>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</si>
  <si>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</si>
  <si>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</si>
  <si>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</si>
  <si>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</si>
  <si>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</si>
  <si>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</si>
  <si>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</si>
  <si>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</si>
  <si>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</si>
  <si>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</si>
  <si>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</si>
  <si>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</si>
  <si>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</si>
  <si>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</si>
  <si>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</si>
  <si>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</si>
  <si>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</si>
  <si>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</si>
  <si>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</si>
  <si>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</si>
  <si>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</si>
  <si>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</si>
  <si>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</si>
  <si>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</si>
  <si>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</si>
  <si>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</si>
  <si>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</si>
  <si>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</si>
  <si>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</si>
  <si>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</si>
  <si>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</si>
  <si>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</si>
  <si>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</si>
  <si>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</si>
  <si>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</si>
  <si>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</si>
  <si>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</si>
  <si>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</si>
  <si>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</si>
  <si>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</si>
  <si>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</si>
  <si>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</si>
  <si>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</si>
  <si>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</si>
  <si>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</si>
  <si>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</si>
  <si>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</si>
  <si>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</si>
  <si>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</si>
  <si>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</si>
  <si>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</si>
  <si>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</si>
  <si>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</si>
  <si>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</si>
  <si>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</si>
  <si>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</si>
  <si>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</si>
  <si>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</si>
  <si>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</si>
  <si>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</si>
  <si>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</si>
  <si>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</si>
  <si>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</si>
  <si>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</si>
  <si>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</si>
  <si>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</si>
  <si>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</si>
  <si>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</si>
  <si>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</si>
  <si>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</si>
  <si>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</si>
  <si>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</si>
  <si>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</si>
  <si>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</si>
  <si>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</si>
  <si>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</si>
  <si>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</si>
  <si>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</si>
  <si>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</si>
  <si>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</si>
  <si>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</si>
  <si>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</si>
  <si>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</si>
  <si>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</si>
  <si>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</si>
  <si>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</si>
  <si>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</si>
  <si>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</si>
  <si>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</si>
  <si>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</si>
  <si>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</si>
  <si>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</si>
  <si>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</si>
  <si>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</si>
  <si>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</si>
  <si>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</si>
  <si>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</si>
  <si>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</si>
  <si>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</si>
  <si>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</si>
  <si>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</si>
  <si>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</si>
  <si>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</si>
  <si>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</si>
  <si>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</si>
  <si>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</si>
  <si>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</si>
  <si>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</si>
  <si>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</si>
  <si>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</si>
  <si>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</si>
  <si>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</si>
  <si>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</si>
  <si>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</si>
  <si>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</si>
  <si>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</si>
  <si>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</si>
  <si>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</si>
  <si>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</si>
  <si>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</si>
  <si>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</si>
  <si>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</si>
  <si>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</si>
  <si>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</si>
  <si>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</si>
  <si>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</si>
  <si>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</si>
  <si>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</si>
  <si>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</si>
  <si>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</si>
  <si>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</si>
  <si>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</si>
  <si>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</si>
  <si>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</si>
  <si>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</si>
  <si>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</si>
  <si>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</si>
  <si>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</si>
  <si>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</si>
  <si>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</si>
  <si>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</si>
  <si>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</si>
  <si>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</si>
  <si>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</si>
  <si>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</si>
  <si>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</si>
  <si>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</si>
  <si>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</si>
  <si>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</si>
  <si>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</si>
  <si>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</si>
  <si>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</si>
  <si>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</si>
  <si>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</si>
  <si>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</si>
  <si>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</si>
  <si>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</si>
  <si>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</si>
  <si>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</si>
  <si>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</si>
  <si>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</si>
  <si>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</si>
  <si>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</si>
  <si>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</si>
  <si>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</si>
  <si>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</si>
  <si>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</si>
  <si>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</si>
  <si>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</si>
  <si>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</si>
  <si>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</si>
  <si>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</si>
  <si>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</si>
  <si>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</si>
  <si>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</si>
  <si>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</si>
  <si>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</si>
  <si>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</si>
  <si>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</si>
  <si>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</si>
  <si>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</si>
  <si>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</si>
  <si>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</si>
  <si>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</si>
  <si>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</si>
  <si>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</si>
  <si>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</si>
  <si>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</si>
  <si>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</si>
  <si>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</si>
  <si>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</si>
  <si>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</si>
  <si>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</si>
  <si>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</si>
  <si>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</si>
  <si>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</si>
  <si>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</si>
  <si>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</si>
  <si>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</si>
  <si>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</si>
  <si>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</si>
  <si>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</si>
  <si>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</si>
  <si>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</si>
  <si>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</si>
  <si>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</si>
  <si>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</si>
  <si>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</si>
  <si>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</si>
  <si>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</si>
  <si>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</si>
  <si>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</si>
  <si>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</si>
  <si>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</si>
  <si>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</si>
  <si>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</si>
  <si>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</si>
  <si>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</si>
  <si>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</si>
  <si>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</si>
  <si>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</si>
  <si>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</si>
  <si>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</si>
  <si>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</si>
  <si>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</si>
  <si>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</si>
  <si>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</si>
  <si>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</si>
  <si>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</si>
  <si>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</si>
  <si>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</si>
  <si>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</si>
  <si>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</si>
  <si>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</si>
  <si>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</si>
  <si>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</si>
  <si>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</si>
  <si>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</si>
  <si>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</si>
  <si>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</si>
  <si>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</si>
  <si>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</si>
  <si>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</si>
  <si>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</si>
  <si>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</si>
  <si>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</si>
  <si>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</si>
  <si>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</si>
  <si>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</si>
  <si>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</si>
  <si>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</si>
  <si>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</si>
  <si>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</si>
  <si>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</si>
  <si>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</si>
  <si>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</si>
  <si>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</si>
  <si>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</si>
  <si>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</si>
  <si>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</si>
  <si>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</si>
  <si>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</si>
  <si>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</si>
  <si>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</si>
  <si>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</si>
  <si>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</si>
  <si>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</si>
  <si>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</si>
  <si>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</si>
  <si>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</si>
  <si>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</si>
  <si>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</si>
  <si>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</si>
  <si>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</si>
  <si>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</si>
  <si>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</si>
  <si>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</si>
  <si>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</si>
  <si>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</si>
  <si>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</si>
  <si>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</si>
  <si>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</si>
  <si>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</si>
  <si>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</si>
  <si>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</si>
  <si>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</si>
  <si>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</si>
  <si>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</si>
  <si>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</si>
  <si>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</si>
  <si>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</si>
  <si>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</si>
  <si>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</si>
  <si>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</si>
  <si>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</si>
  <si>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</si>
  <si>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</si>
  <si>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</si>
  <si>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</si>
  <si>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</si>
  <si>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</si>
  <si>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</si>
  <si>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</si>
  <si>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</si>
  <si>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</si>
  <si>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</si>
  <si>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</si>
  <si>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</si>
  <si>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</si>
  <si>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</si>
  <si>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</si>
  <si>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</si>
  <si>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</si>
  <si>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</si>
  <si>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</si>
  <si>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</si>
  <si>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</si>
  <si>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</si>
  <si>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</si>
  <si>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</si>
  <si>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</si>
  <si>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</si>
  <si>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</si>
  <si>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</si>
  <si>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</si>
  <si>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</si>
  <si>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</si>
  <si>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</si>
  <si>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</si>
  <si>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</si>
  <si>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</si>
  <si>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</si>
  <si>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</si>
  <si>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</si>
  <si>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</si>
  <si>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</si>
  <si>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</si>
  <si>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</si>
  <si>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</si>
  <si>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</si>
  <si>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</si>
  <si>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</si>
  <si>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</si>
  <si>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</si>
  <si>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</si>
  <si>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</si>
  <si>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</si>
  <si>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</si>
  <si>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</si>
  <si>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</si>
  <si>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</si>
  <si>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</si>
  <si>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</si>
  <si>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</si>
  <si>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</si>
  <si>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</si>
  <si>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</si>
  <si>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</si>
  <si>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</si>
  <si>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</si>
  <si>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</si>
  <si>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</si>
  <si>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</si>
  <si>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</si>
  <si>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</si>
  <si>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</si>
  <si>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</si>
  <si>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</si>
  <si>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</si>
  <si>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</si>
  <si>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</si>
  <si>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</si>
  <si>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</si>
  <si>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</si>
  <si>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</si>
  <si>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</si>
  <si>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</si>
  <si>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</si>
  <si>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</si>
  <si>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</si>
  <si>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</si>
  <si>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</si>
  <si>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</si>
  <si>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</si>
  <si>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</si>
  <si>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</si>
  <si>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</si>
  <si>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</si>
  <si>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</si>
  <si>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</si>
  <si>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</si>
  <si>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</si>
  <si>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</si>
  <si>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</si>
  <si>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</si>
  <si>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</si>
  <si>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</si>
  <si>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</si>
  <si>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</si>
  <si>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</si>
  <si>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</si>
  <si>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</si>
  <si>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</si>
  <si>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</si>
  <si>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</si>
  <si>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</si>
  <si>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</si>
  <si>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</si>
  <si>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</si>
  <si>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</si>
  <si>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</si>
  <si>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</si>
  <si>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</si>
  <si>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</si>
  <si>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</si>
  <si>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</si>
  <si>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</si>
  <si>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</si>
  <si>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</si>
  <si>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</si>
  <si>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</si>
  <si>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</si>
  <si>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</si>
  <si>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</si>
  <si>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</si>
  <si>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</si>
  <si>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</si>
  <si>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</si>
  <si>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</si>
  <si>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</si>
  <si>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</si>
  <si>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</si>
  <si>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</si>
  <si>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</si>
  <si>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</si>
  <si>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</si>
  <si>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</si>
  <si>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</si>
  <si>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</si>
  <si>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</si>
  <si>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</si>
  <si>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</si>
  <si>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</si>
  <si>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</si>
  <si>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</si>
  <si>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</si>
  <si>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</si>
  <si>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</si>
  <si>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</si>
  <si>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</si>
  <si>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</si>
  <si>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</si>
  <si>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</si>
  <si>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</si>
  <si>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</si>
  <si>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</si>
  <si>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</si>
  <si>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</si>
  <si>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</si>
  <si>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</si>
  <si>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</si>
  <si>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</si>
  <si>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</si>
  <si>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</si>
  <si>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</si>
  <si>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</si>
  <si>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</si>
  <si>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</si>
  <si>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</si>
  <si>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</si>
  <si>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</si>
  <si>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</si>
  <si>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</si>
  <si>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</si>
  <si>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</si>
  <si>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</si>
  <si>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</si>
  <si>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</si>
  <si>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</si>
  <si>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</si>
  <si>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</si>
  <si>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</si>
  <si>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</si>
  <si>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</si>
  <si>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</si>
  <si>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</si>
  <si>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</si>
  <si>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</si>
  <si>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</si>
  <si>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</si>
  <si>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</si>
  <si>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</si>
  <si>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</si>
  <si>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</si>
  <si>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</si>
  <si>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</si>
  <si>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</si>
  <si>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</si>
  <si>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</si>
  <si>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</si>
  <si>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</si>
  <si>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</si>
  <si>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</si>
  <si>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</si>
  <si>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</si>
  <si>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</si>
  <si>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</si>
  <si>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</si>
  <si>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</si>
  <si>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</si>
  <si>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</si>
  <si>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</si>
  <si>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</si>
  <si>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</si>
  <si>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</si>
  <si>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</si>
  <si>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</si>
  <si>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</si>
  <si>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</si>
  <si>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</si>
  <si>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</si>
  <si>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</si>
  <si>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</si>
  <si>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</si>
  <si>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</si>
  <si>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</si>
  <si>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</si>
  <si>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</si>
  <si>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</si>
  <si>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</si>
  <si>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</si>
  <si>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</si>
  <si>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</si>
  <si>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</si>
  <si>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</si>
  <si>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</si>
  <si>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</si>
  <si>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</si>
  <si>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</si>
  <si>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</si>
  <si>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</si>
  <si>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</si>
  <si>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</si>
  <si>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</si>
  <si>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</si>
  <si>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</si>
  <si>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</si>
  <si>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</si>
  <si>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</si>
  <si>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</si>
  <si>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</si>
  <si>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</si>
  <si>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</si>
  <si>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</si>
  <si>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</si>
  <si>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</si>
  <si>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</si>
  <si>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</si>
  <si>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</si>
  <si>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</si>
  <si>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</si>
  <si>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</si>
  <si>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</si>
  <si>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</si>
  <si>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</si>
  <si>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</si>
  <si>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</si>
  <si>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</si>
  <si>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</si>
  <si>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</si>
  <si>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</si>
  <si>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</si>
  <si>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</si>
  <si>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</si>
  <si>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</si>
  <si>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</si>
  <si>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</si>
  <si>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</si>
  <si>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</si>
  <si>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</si>
  <si>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</si>
  <si>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</si>
  <si>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</si>
  <si>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</si>
  <si>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</si>
  <si>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</si>
  <si>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</si>
  <si>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</si>
  <si>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</si>
  <si>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</si>
  <si>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</si>
  <si>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</si>
  <si>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</si>
  <si>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</si>
  <si>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</si>
  <si>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</si>
  <si>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</si>
  <si>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</si>
  <si>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</si>
  <si>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</si>
  <si>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</si>
  <si>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</si>
  <si>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</si>
  <si>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</si>
  <si>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</si>
  <si>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</si>
  <si>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</si>
  <si>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</si>
  <si>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</si>
  <si>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</si>
  <si>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</si>
  <si>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</si>
  <si>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</si>
  <si>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</si>
  <si>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</si>
  <si>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</si>
  <si>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</si>
  <si>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</si>
  <si>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</si>
  <si>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</si>
  <si>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</si>
  <si>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</si>
  <si>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</si>
  <si>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</si>
  <si>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</si>
  <si>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</si>
  <si>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</si>
  <si>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</si>
  <si>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</si>
  <si>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</si>
  <si>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</si>
  <si>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</si>
  <si>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</si>
  <si>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</si>
  <si>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</si>
  <si>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</si>
  <si>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</si>
  <si>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</si>
  <si>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</si>
  <si>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</si>
  <si>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</si>
  <si>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</si>
  <si>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</si>
  <si>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</si>
  <si>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</si>
  <si>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</si>
  <si>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</si>
  <si>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</si>
  <si>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</si>
  <si>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</si>
  <si>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</si>
  <si>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</si>
  <si>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</si>
  <si>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</si>
  <si>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</si>
  <si>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</si>
  <si>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</si>
  <si>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</si>
  <si>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</si>
  <si>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</si>
  <si>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</si>
  <si>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</si>
  <si>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</si>
  <si>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</si>
  <si>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</si>
  <si>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</si>
  <si>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</si>
  <si>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</si>
  <si>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</si>
  <si>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</si>
  <si>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</si>
  <si>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</si>
  <si>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</si>
  <si>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</si>
  <si>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</si>
  <si>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</si>
  <si>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</si>
  <si>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</si>
  <si>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</si>
  <si>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</si>
  <si>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</si>
  <si>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</si>
  <si>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</si>
  <si>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</si>
  <si>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</si>
  <si>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</si>
  <si>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</si>
  <si>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</si>
  <si>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</si>
  <si>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</si>
  <si>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</si>
  <si>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</si>
  <si>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</si>
  <si>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</si>
  <si>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</si>
  <si>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</si>
  <si>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</si>
  <si>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</si>
  <si>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</si>
  <si>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</si>
  <si>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</si>
  <si>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</si>
  <si>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</si>
  <si>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</si>
  <si>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</si>
  <si>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</si>
  <si>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</si>
  <si>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</si>
  <si>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</si>
  <si>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</si>
  <si>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</si>
  <si>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</si>
  <si>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</si>
  <si>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</si>
  <si>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</si>
  <si>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</si>
  <si>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</si>
  <si>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</si>
  <si>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</si>
  <si>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</si>
  <si>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</si>
  <si>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</si>
  <si>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</si>
  <si>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</si>
  <si>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</si>
  <si>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</si>
  <si>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</si>
  <si>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</si>
  <si>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</si>
  <si>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</si>
  <si>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</si>
  <si>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</si>
  <si>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</si>
  <si>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</si>
  <si>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</si>
  <si>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</si>
  <si>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</si>
  <si>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</si>
  <si>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</si>
  <si>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</si>
  <si>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</si>
  <si>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</si>
  <si>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</si>
  <si>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</si>
  <si>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</si>
  <si>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</si>
  <si>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</si>
  <si>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</si>
  <si>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</si>
  <si>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</si>
  <si>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</si>
  <si>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</si>
  <si>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</si>
  <si>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</si>
  <si>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</si>
  <si>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</si>
  <si>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</si>
  <si>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</si>
  <si>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</si>
  <si>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</si>
  <si>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</si>
  <si>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</si>
  <si>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</si>
  <si>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</si>
  <si>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</si>
  <si>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</si>
  <si>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</si>
  <si>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</si>
  <si>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</si>
  <si>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</si>
  <si>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</si>
  <si>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</si>
  <si>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</si>
  <si>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</si>
  <si>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</si>
  <si>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</si>
  <si>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</si>
  <si>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</si>
  <si>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</si>
  <si>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</si>
  <si>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</si>
  <si>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</si>
  <si>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</si>
  <si>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</si>
  <si>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</si>
  <si>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</si>
  <si>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</si>
  <si>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</si>
  <si>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</si>
  <si>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</si>
  <si>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</si>
  <si>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</si>
  <si>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</si>
  <si>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</si>
  <si>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</si>
  <si>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</si>
  <si>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</si>
  <si>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</si>
  <si>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</si>
  <si>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</si>
  <si>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</si>
  <si>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</si>
  <si>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</si>
  <si>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</si>
  <si>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</si>
  <si>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</si>
  <si>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</si>
  <si>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</si>
  <si>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</si>
  <si>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</si>
  <si>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</si>
  <si>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</si>
  <si>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</si>
  <si>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</si>
  <si>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</si>
  <si>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</si>
  <si>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</si>
  <si>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</si>
  <si>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</si>
  <si>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</si>
  <si>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</si>
  <si>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</si>
  <si>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</si>
  <si>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</si>
  <si>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</si>
  <si>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</si>
  <si>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</si>
  <si>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</si>
  <si>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</si>
  <si>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</si>
  <si>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</si>
  <si>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</si>
  <si>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</si>
  <si>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</si>
  <si>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</si>
  <si>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</si>
  <si>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</si>
  <si>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</si>
  <si>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</si>
  <si>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</si>
  <si>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</si>
  <si>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</si>
  <si>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</si>
  <si>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</si>
  <si>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</si>
  <si>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</si>
  <si>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</si>
  <si>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</si>
  <si>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</si>
  <si>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</si>
  <si>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</si>
  <si>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</si>
  <si>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</si>
  <si>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</si>
  <si>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</si>
  <si>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</si>
  <si>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</si>
  <si>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</si>
  <si>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</si>
  <si>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</si>
  <si>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</si>
  <si>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</si>
  <si>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</si>
  <si>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</si>
  <si>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</si>
  <si>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</si>
  <si>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</si>
  <si>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</si>
  <si>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</si>
  <si>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</si>
  <si>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</si>
  <si>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</si>
  <si>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</si>
  <si>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</si>
  <si>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</si>
  <si>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</si>
  <si>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</si>
  <si>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</si>
  <si>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</si>
  <si>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</si>
  <si>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</si>
  <si>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</si>
  <si>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</si>
  <si>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</si>
  <si>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</si>
  <si>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</si>
  <si>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</si>
  <si>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</si>
  <si>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</si>
  <si>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</si>
  <si>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</si>
  <si>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</si>
  <si>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</si>
  <si>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</si>
  <si>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</si>
  <si>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</si>
  <si>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</si>
  <si>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</si>
  <si>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</si>
  <si>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</si>
  <si>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</si>
  <si>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</si>
  <si>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</si>
  <si>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</si>
  <si>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</si>
  <si>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</si>
  <si>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</si>
  <si>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</si>
  <si>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</si>
  <si>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</si>
  <si>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</si>
  <si>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</si>
  <si>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</si>
  <si>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</si>
  <si>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</si>
  <si>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</si>
  <si>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</si>
  <si>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</si>
  <si>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</si>
  <si>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</si>
  <si>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</si>
  <si>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</si>
  <si>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</si>
  <si>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</si>
  <si>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</si>
  <si>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</si>
  <si>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</si>
  <si>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</si>
  <si>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</si>
  <si>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</si>
  <si>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</si>
  <si>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</si>
  <si>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</si>
  <si>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</si>
  <si>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</si>
  <si>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</si>
  <si>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</si>
  <si>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</si>
  <si>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</si>
  <si>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</si>
  <si>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</si>
  <si>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</si>
  <si>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</si>
  <si>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</si>
  <si>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</si>
  <si>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</si>
  <si>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</si>
  <si>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</si>
  <si>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</si>
  <si>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</si>
  <si>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</si>
  <si>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</si>
  <si>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</si>
  <si>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</si>
  <si>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</si>
  <si>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</si>
  <si>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</si>
  <si>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</si>
  <si>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</si>
  <si>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</si>
  <si>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</si>
  <si>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</si>
  <si>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</si>
  <si>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</si>
  <si>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</si>
  <si>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</si>
  <si>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</si>
  <si>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</si>
  <si>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</si>
  <si>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</si>
  <si>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</si>
  <si>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</si>
  <si>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</si>
  <si>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</si>
  <si>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</si>
  <si>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</si>
  <si>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</si>
  <si>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</si>
  <si>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</si>
  <si>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</si>
  <si>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</si>
  <si>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</si>
  <si>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</si>
  <si>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</si>
  <si>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</si>
  <si>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</si>
  <si>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</si>
  <si>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</si>
  <si>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</si>
  <si>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</si>
  <si>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</si>
  <si>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</si>
  <si>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</si>
  <si>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</si>
  <si>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</si>
  <si>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</si>
  <si>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</si>
  <si>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</si>
  <si>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</si>
  <si>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</si>
  <si>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</si>
  <si>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</si>
  <si>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</si>
  <si>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</si>
  <si>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</si>
  <si>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</si>
  <si>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</si>
  <si>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</si>
  <si>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</si>
  <si>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</si>
  <si>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</si>
  <si>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</si>
  <si>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</si>
  <si>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</si>
  <si>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</si>
  <si>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</si>
  <si>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</si>
  <si>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</si>
  <si>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</si>
  <si>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</si>
  <si>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</si>
  <si>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</si>
  <si>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</si>
  <si>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</si>
  <si>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</si>
  <si>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</si>
  <si>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</si>
  <si>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</si>
  <si>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</si>
  <si>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</si>
  <si>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</si>
  <si>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</si>
  <si>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</si>
  <si>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</si>
  <si>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</si>
  <si>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</si>
  <si>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</si>
  <si>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</si>
  <si>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</si>
  <si>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</si>
  <si>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</si>
  <si>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</si>
  <si>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</si>
  <si>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</si>
  <si>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</si>
  <si>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</si>
  <si>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</si>
  <si>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</si>
  <si>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</si>
  <si>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</si>
  <si>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</si>
  <si>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</si>
  <si>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</si>
  <si>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</si>
  <si>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</si>
  <si>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</si>
  <si>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</si>
  <si>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</si>
  <si>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</si>
  <si>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</si>
  <si>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</si>
  <si>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</si>
  <si>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</si>
  <si>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</si>
  <si>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</si>
  <si>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</si>
  <si>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</si>
  <si>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</si>
  <si>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</si>
  <si>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</si>
  <si>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</si>
  <si>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</si>
  <si>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</si>
  <si>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</si>
  <si>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</si>
  <si>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</si>
  <si>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</si>
  <si>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</si>
  <si>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</si>
  <si>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</si>
  <si>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</si>
  <si>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</si>
  <si>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</si>
  <si>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</si>
  <si>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</si>
  <si>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</si>
  <si>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</si>
  <si>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</si>
  <si>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</si>
  <si>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</si>
  <si>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</si>
  <si>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</si>
  <si>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</si>
  <si>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</si>
  <si>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</si>
  <si>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</si>
  <si>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</si>
  <si>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</si>
  <si>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</si>
  <si>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</si>
  <si>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</si>
  <si>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</si>
  <si>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</si>
  <si>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</si>
  <si>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</si>
  <si>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</si>
  <si>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</si>
  <si>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</si>
  <si>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</si>
  <si>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</si>
  <si>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</si>
  <si>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</si>
  <si>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</si>
  <si>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</si>
  <si>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</si>
  <si>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</si>
  <si>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</si>
  <si>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</si>
  <si>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</si>
  <si>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</si>
  <si>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</si>
  <si>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</si>
  <si>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</si>
  <si>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</si>
  <si>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</si>
  <si>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</si>
  <si>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</si>
  <si>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</si>
  <si>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</si>
  <si>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</si>
  <si>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</si>
  <si>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</si>
  <si>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</si>
  <si>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</si>
  <si>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</si>
  <si>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</si>
  <si>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</si>
  <si>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</si>
  <si>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</si>
  <si>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</si>
  <si>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</si>
  <si>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</si>
  <si>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</si>
  <si>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</si>
  <si>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</si>
  <si>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</si>
  <si>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</si>
  <si>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</si>
  <si>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</si>
  <si>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</si>
  <si>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</si>
  <si>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</si>
  <si>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</si>
  <si>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</si>
  <si>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</si>
  <si>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</si>
  <si>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</si>
  <si>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</si>
  <si>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</si>
  <si>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</si>
  <si>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</si>
  <si>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</si>
  <si>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2021-15-15001232020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</si>
  <si>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</si>
  <si>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105</t>
  </si>
  <si>
    <t>Prestar el servicio Hogares Infantiles -HI-, de conformidad con el Manual Operativo de la Modalidad Institucional y las directrices establecidas por el ICBF, en armonía con la política de Estado para el desarrollo integral de la Primera Infancia de Cero a Siempre</t>
  </si>
  <si>
    <t>004</t>
  </si>
  <si>
    <t>El contrato tiene por objeto la prestación por parte del Centro, de servicios de Atención Integral diurna a 100 preescolares, en las condiciones que se indican más adelante, para efectos de este contrato, se entiende por preescolares, los menores de (7) años</t>
  </si>
  <si>
    <t>El presente contrato tiene por objeto la prestación, por parte de la ENTIDAD ADMINISTRADORA contratante, de servicios de protección preventica en Hogares Infantiles de Atención Pre-escolar, de acuerdo con las normas que emanen de la Junta Directiva y de la Dirección General del Instituto, con sujeción a los principios fundamentales desarrollos por el Sistema Nacional de Bienestar Familiar.</t>
  </si>
  <si>
    <t>15/03/98/013</t>
  </si>
  <si>
    <t>El presente contrato tiene por objeto proveer al CONTRATISTA de los recursos de que trata la CLAUSULA TERCERA, para que éste administre al Hogar Infantil ASIS BOYACENSE DE TUNJA y, a través del mismo brinde atención a las necesidades básicas de Protección, Nutrición, y Desarrollo Individual y social a niños menores de seis año, involucrando su contexto familiar</t>
  </si>
  <si>
    <t>15/25/99/006</t>
  </si>
  <si>
    <t>El presente contrato tiene por objeto proveer al CONTRATISTA de los recursos de que trata la clausula tercera, para que éste administre al Hogar Infantil ASIS BOYACENSE DE TUNJA y, a través del mismo brinde atención a las necesidades básicas de Protección, Nutrición, y Desarrollo Individual y social a niños menores de seis año, involucrando su contexto familiar</t>
  </si>
  <si>
    <t>15/25/2000/007</t>
  </si>
  <si>
    <t>El presente contrato tiene por objeto brindar, a través del Hogar Infantil ASIS, atención a las necesidades básicas de protección, nutrición, desarrollo  individual y social, conforme a las normas y lineamientos técnico administrativos del ICBF, los cuales hacen parte integral del presente contrato, para lo cual el Instituto proveerá al CONTRATISTA de los recursos de que trata la cláusula cuarta.</t>
  </si>
  <si>
    <t>15/25/2001/034</t>
  </si>
  <si>
    <t>El presente contrato tiene por objeto brindar, a través del Hogar Infantil ASIS, atención a las necesidades básicas de protección, nutrición, desarrollo individual y social, a los niños y niñas menores de conco (5) años, involucrando su contexto familiar y social, priorizando la atención a los hijoa(as) de padres o madres trabajadoras pertenecientes a sectores de poblción con vulnerabilidad económica, social y psicoafectiva conforme a las normas y lineamientos técnico administrativos del ICBF, los cuales hacen parte integral del presente contrato, para lo cual el instituto proveerá al CONTRATISTA de los recursos de que trata la cláusula cuarta.</t>
  </si>
  <si>
    <t>15/26/2002/004</t>
  </si>
  <si>
    <t>Brindar atención a niños y niñas menores de cinco (5) años, involucrando su contexto familiar y comunitario de conformidad con los Lineamientos técnico administrativos del ICBF, que forman parte integral del presente contrato y para lo cual el ICBF aportará al CONTRATISTA los recursos de que trata la cláusula cuarta.</t>
  </si>
  <si>
    <t>15/26/2003/038</t>
  </si>
  <si>
    <t xml:space="preserve">El presente contrato tiene por objeto apoyar el ICBF para que brinde atención a niños y niñas de seis (6) meses hasta cinco (5) años en el Hogar Infantil ASIS BOYACENSE, involucrando su contexto familiar y comunitario de conformidad con los estándares y lineamientos emanados de el ICBF </t>
  </si>
  <si>
    <t>15/26/2004/025</t>
  </si>
  <si>
    <t>Brindar atención a niños y niñas de seis (6) meses, hasta los seis (6) años en el Hogar Infantil ASIS BOYACENSE-TUNJA</t>
  </si>
  <si>
    <t>15/26/2005/027</t>
  </si>
  <si>
    <t>Brindar atención a niños y niñas entre seis (6) meses y hasta (6) años de edad en el Hogar Infantil dando prioridad a los niños y niñas pertenecientes a los niveles I y II del SISBEN</t>
  </si>
  <si>
    <t>15/26/2006/027</t>
  </si>
  <si>
    <t>Brindar atención integral a niños y niñas entre seis (6) meses y hasta antes de los seis (6)años de edad en el Hogar Infantil ASIS BOYACENSE DE TUNJA pertenecientes a los niveles I y II del SISBEN, hijos de padres trabajadores, dando prioridad a los niños y niñas pertenecientes a familias en situación de desplazamiento.</t>
  </si>
  <si>
    <t>15/26/2009/007</t>
  </si>
  <si>
    <t>Brindar atención integral a niños  y niñas entre los seis (6) meses y hasta menores de los cinco años (5) de edad, con vulnerabilidad económica y social, prioritariamente a quienes por razones de trabajo de sus padres o adulto responsable de su cuidado permanecen solos temporalmente y a los hijos de familias en situación de desplazamiento.</t>
  </si>
  <si>
    <t>15/26/2010/152</t>
  </si>
  <si>
    <t>Brindar atención integral a niños y niñas entre los seis (6) meses y hasta menores de los cinco (5) años de edad, con vulnerabilidad económica y social, prioritariamente a quienes por razones de trabajo de sus padres o adulto responsable de su cuidado permanecen solos temporalmente y a los hijos de familias en situación de desplazamiento</t>
  </si>
  <si>
    <t>15/26/2011/145</t>
  </si>
  <si>
    <t>Brindar atención integral a los niños y niñas entre los seis (6) meses y menores de los cinco (5) años de edad, con vulnerabilidad económica y social, prioritariamente a quienes por quienes por razones de trabajo de sus padres o adulto responsable de su cuidado permanecen solos temporalmente y a los hijos de familias en situación de desplazamiento.</t>
  </si>
  <si>
    <t>15/26/2012/142</t>
  </si>
  <si>
    <t>Brindar atención integral a niños y niñas entre los seis (6) meses y menores de los cinco (5) años de edad, con vulnerabilidad económica y social, prioitariamente a quienes por razones de trabajo de sus padres o adulto responsable de su cuidado permanecen solos temporalmente y a los hijos de familias en situación de desplazamiento.</t>
  </si>
  <si>
    <t>15/26/2012/245</t>
  </si>
  <si>
    <t>15/26/2012/352</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</si>
  <si>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</si>
  <si>
    <t>15/26/2015/021</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</si>
  <si>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DEL SERVICIO, para que este asuma con su personal y bajo su exclusiva responsabilidad dicha atención.</t>
  </si>
  <si>
    <t>15/26/2016/070</t>
  </si>
  <si>
    <t>Prestar el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</si>
  <si>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15/26/2016/422</t>
  </si>
  <si>
    <t>Prestar el servicio de atención, educación inicial y cuidado a niños y niñas menores de cinco (5) años, o hasta su ingreso al grado de Transición, con el fin de promover el desarrollo integral de la primera infancia con calidad, de conformidad con los lineamientos, el manual operativo, las directrices, parámetros y estándares establecidos po el ICBF, en el marco de la estrategia de atención integral "De Cero a Siempre".</t>
  </si>
  <si>
    <t>15-303-2017</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</si>
  <si>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el el Servicio HOGARES INFANTILES.</t>
  </si>
  <si>
    <t>15-285-2018</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</si>
  <si>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</si>
  <si>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15001232020</t>
  </si>
  <si>
    <t>Prestar los servicios de Educación Inicial en el marco de la atención integral en Hogares Infantiles -HI-, de conformidad con el Manual Operativo de la modalidad institucional, el lineamiento técnico para la atención a la primera infancia  las directrices establecidas por el ICBF, en armonía con la política de estado para el desarrollo integral de la primera infancia De Cero a Siempre.</t>
  </si>
  <si>
    <t>CRISTIAN ARLEY BARRERA CENDALES</t>
  </si>
  <si>
    <t>3115646110 - 7453082</t>
  </si>
  <si>
    <t>TRANSVERSAL 6 No. 62 - 24 Barrio Asís Boyacense Tunja (Boyacá)</t>
  </si>
  <si>
    <t>TUNJA (BOYACÁ)</t>
  </si>
  <si>
    <t>hogarinfantilasis@gmail.com - nelcysaro@gmail.com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</si>
</sst>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0">
      <calculatedColumnFormula>369939273+44484522</calculatedColumnFormula>
      <xmlColumnPr mapId="141" xpath="/ManifestacionInteres/CapacidadResidual/@CR_Valor_contrato" xmlDataType="int"/>
    </tableColumn>
    <tableColumn id="12" uniqueName="CR_Valor_SMMLV" name="Valor en SMMLV" dataDxfId="13">
      <xmlColumnPr mapId="141" xpath="/ManifestacionInteres/CapacidadResidual/@CR_Valor_SMMLV" xmlDataType="decimal"/>
    </tableColumn>
    <tableColumn id="13" uniqueName="CR_Union_temp_con" name="Unión Temporal / Consorcio" dataDxfId="12">
      <xmlColumnPr mapId="141" xpath="/ManifestacionInteres/CapacidadResidual/@CR_Union_temp_con" xmlDataType="string"/>
    </tableColumn>
    <tableColumn id="14" uniqueName="CR_por_part" name="% participación" dataDxfId="11">
      <xmlColumnPr mapId="141" xpath="/ManifestacionInteres/CapacidadResidual/@CR_por_part" xmlDataType="decimal"/>
    </tableColumn>
    <tableColumn id="15" uniqueName="CR_estado" name="Estado" dataDxfId="10">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9" dataDxfId="8" tableBorderDxfId="7">
  <autoFilter ref="I19:N35"/>
  <tableColumns count="6">
    <tableColumn id="1" uniqueName="DCI_Departamento" name="Departamento" dataDxfId="6">
      <xmlColumnPr mapId="141" xpath="/ManifestacionInteres/DatosContratoInvitacion/@DCI_Departamento" xmlDataType="string"/>
    </tableColumn>
    <tableColumn id="2" uniqueName="DCI_Ciudad" name="Municipio" dataDxfId="5">
      <xmlColumnPr mapId="141" xpath="/ManifestacionInteres/DatosContratoInvitacion/@DCI_Ciudad" xmlDataType="string"/>
    </tableColumn>
    <tableColumn id="3" uniqueName="DCI_Valor_Invitacion" name="Valor invitación" dataDxfId="4">
      <xmlColumnPr mapId="141" xpath="/ManifestacionInteres/DatosContratoInvitacion/@DCI_Valor_Invitacion" xmlDataType="int"/>
    </tableColumn>
    <tableColumn id="4" uniqueName="DCI_Fecha_Inicio" name="Fecha inicio" dataDxfId="3">
      <xmlColumnPr mapId="141" xpath="/ManifestacionInteres/DatosContratoInvitacion/@DCI_Fecha_Inicio" xmlDataType="date"/>
    </tableColumn>
    <tableColumn id="5" uniqueName="DCI_Fecha_Final" name="Fecha final" dataDxfId="2">
      <xmlColumnPr mapId="141" xpath="/ManifestacionInteres/DatosContratoInvitacion/@DCI_Fecha_Final" xmlDataType="date"/>
    </tableColumn>
    <tableColumn id="6"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92" zoomScale="80" zoomScaleNormal="80" zoomScaleSheetLayoutView="40" zoomScalePageLayoutView="40" workbookViewId="0">
      <selection activeCell="A189" sqref="A189:O19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255</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800195816</v>
      </c>
      <c r="C20" s="5"/>
      <c r="D20" s="73"/>
      <c r="E20" s="5"/>
      <c r="F20" s="5"/>
      <c r="G20" s="5"/>
      <c r="H20" s="186"/>
      <c r="I20" s="149" t="s">
        <v>255</v>
      </c>
      <c r="J20" s="150" t="s">
        <v>257</v>
      </c>
      <c r="K20" s="151">
        <v>414788392</v>
      </c>
      <c r="L20" s="152">
        <v>44197</v>
      </c>
      <c r="M20" s="152">
        <v>44561</v>
      </c>
      <c r="N20" s="135">
        <f>+(M20-L20)/30</f>
        <v>12.133333333333333</v>
      </c>
      <c r="O20" s="138"/>
      <c r="U20" s="134"/>
      <c r="V20" s="105">
        <f ca="1">NOW()</f>
        <v>44194.870593865744</v>
      </c>
      <c r="W20" s="105">
        <f ca="1">NOW()</f>
        <v>44194.870593865744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PADRES DE FAMILIA DEL HOGAR INFANTIL ASIS BOYACENSE DE TUNJA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2680</v>
      </c>
      <c r="E48" s="145">
        <v>28565</v>
      </c>
      <c r="F48" s="145">
        <v>28855</v>
      </c>
      <c r="G48" s="160">
        <f>IF(AND(E48&lt;&gt;"",F48&lt;&gt;""),((F48-E48)/30),"")</f>
        <v>9.6666666666666661</v>
      </c>
      <c r="H48" s="114" t="s">
        <v>2681</v>
      </c>
      <c r="I48" s="113" t="s">
        <v>255</v>
      </c>
      <c r="J48" s="113" t="s">
        <v>257</v>
      </c>
      <c r="K48" s="116">
        <v>1352597</v>
      </c>
      <c r="L48" s="115" t="s">
        <v>1148</v>
      </c>
      <c r="M48" s="117">
        <v>1</v>
      </c>
      <c r="N48" s="115" t="s">
        <v>27</v>
      </c>
      <c r="O48" s="115" t="s">
        <v>1148</v>
      </c>
      <c r="P48" s="78"/>
    </row>
    <row r="49" spans="1:16" s="6" customFormat="1" ht="24.75" customHeight="1" x14ac:dyDescent="0.25">
      <c r="A49" s="143">
        <v>2</v>
      </c>
      <c r="B49" s="122" t="s">
        <v>2665</v>
      </c>
      <c r="C49" s="112" t="s">
        <v>31</v>
      </c>
      <c r="D49" s="110"/>
      <c r="E49" s="145">
        <v>29221</v>
      </c>
      <c r="F49" s="145">
        <v>29281</v>
      </c>
      <c r="G49" s="160">
        <f t="shared" ref="G49:G50" si="2">IF(AND(E49&lt;&gt;"",F49&lt;&gt;""),((F49-E49)/30),"")</f>
        <v>2</v>
      </c>
      <c r="H49" s="114" t="s">
        <v>2682</v>
      </c>
      <c r="I49" s="113" t="s">
        <v>255</v>
      </c>
      <c r="J49" s="113" t="s">
        <v>257</v>
      </c>
      <c r="K49" s="116">
        <v>434685</v>
      </c>
      <c r="L49" s="115" t="s">
        <v>1148</v>
      </c>
      <c r="M49" s="117">
        <v>1</v>
      </c>
      <c r="N49" s="115" t="s">
        <v>27</v>
      </c>
      <c r="O49" s="115" t="s">
        <v>1148</v>
      </c>
      <c r="P49" s="78"/>
    </row>
    <row r="50" spans="1:16" s="6" customFormat="1" ht="24.75" customHeight="1" x14ac:dyDescent="0.25">
      <c r="A50" s="143">
        <v>3</v>
      </c>
      <c r="B50" s="122" t="s">
        <v>2665</v>
      </c>
      <c r="C50" s="112" t="s">
        <v>31</v>
      </c>
      <c r="D50" s="110" t="s">
        <v>2683</v>
      </c>
      <c r="E50" s="145">
        <v>35797</v>
      </c>
      <c r="F50" s="145">
        <v>36160</v>
      </c>
      <c r="G50" s="160">
        <f t="shared" si="2"/>
        <v>12.1</v>
      </c>
      <c r="H50" s="119" t="s">
        <v>2684</v>
      </c>
      <c r="I50" s="113" t="s">
        <v>255</v>
      </c>
      <c r="J50" s="113" t="s">
        <v>257</v>
      </c>
      <c r="K50" s="116">
        <v>84662328</v>
      </c>
      <c r="L50" s="115" t="s">
        <v>1148</v>
      </c>
      <c r="M50" s="117">
        <v>1</v>
      </c>
      <c r="N50" s="115" t="s">
        <v>27</v>
      </c>
      <c r="O50" s="115" t="s">
        <v>1148</v>
      </c>
      <c r="P50" s="78"/>
    </row>
    <row r="51" spans="1:16" s="6" customFormat="1" ht="24.75" customHeight="1" outlineLevel="1" x14ac:dyDescent="0.25">
      <c r="A51" s="143">
        <v>4</v>
      </c>
      <c r="B51" s="122" t="s">
        <v>2665</v>
      </c>
      <c r="C51" s="112" t="s">
        <v>31</v>
      </c>
      <c r="D51" s="110" t="s">
        <v>2685</v>
      </c>
      <c r="E51" s="145">
        <v>36175</v>
      </c>
      <c r="F51" s="145">
        <v>36525</v>
      </c>
      <c r="G51" s="160">
        <f t="shared" ref="G51:G107" si="3">IF(AND(E51&lt;&gt;"",F51&lt;&gt;""),((F51-E51)/30),"")</f>
        <v>11.666666666666666</v>
      </c>
      <c r="H51" s="114" t="s">
        <v>2686</v>
      </c>
      <c r="I51" s="113" t="s">
        <v>255</v>
      </c>
      <c r="J51" s="113" t="s">
        <v>257</v>
      </c>
      <c r="K51" s="116">
        <v>99627752</v>
      </c>
      <c r="L51" s="115" t="s">
        <v>1148</v>
      </c>
      <c r="M51" s="117">
        <v>1</v>
      </c>
      <c r="N51" s="115" t="s">
        <v>27</v>
      </c>
      <c r="O51" s="115" t="s">
        <v>1148</v>
      </c>
      <c r="P51" s="78"/>
    </row>
    <row r="52" spans="1:16" s="7" customFormat="1" ht="24.75" customHeight="1" outlineLevel="1" x14ac:dyDescent="0.25">
      <c r="A52" s="144">
        <v>5</v>
      </c>
      <c r="B52" s="122" t="s">
        <v>2665</v>
      </c>
      <c r="C52" s="112" t="s">
        <v>31</v>
      </c>
      <c r="D52" s="110" t="s">
        <v>2687</v>
      </c>
      <c r="E52" s="145">
        <v>36528</v>
      </c>
      <c r="F52" s="145">
        <v>36891</v>
      </c>
      <c r="G52" s="160">
        <f t="shared" si="3"/>
        <v>12.1</v>
      </c>
      <c r="H52" s="119" t="s">
        <v>2688</v>
      </c>
      <c r="I52" s="113" t="s">
        <v>255</v>
      </c>
      <c r="J52" s="113" t="s">
        <v>257</v>
      </c>
      <c r="K52" s="116">
        <v>99432769</v>
      </c>
      <c r="L52" s="115" t="s">
        <v>1148</v>
      </c>
      <c r="M52" s="117">
        <v>1</v>
      </c>
      <c r="N52" s="115" t="s">
        <v>27</v>
      </c>
      <c r="O52" s="115" t="s">
        <v>1148</v>
      </c>
      <c r="P52" s="79"/>
    </row>
    <row r="53" spans="1:16" s="7" customFormat="1" ht="24.75" customHeight="1" outlineLevel="1" x14ac:dyDescent="0.25">
      <c r="A53" s="144">
        <v>6</v>
      </c>
      <c r="B53" s="122" t="s">
        <v>2665</v>
      </c>
      <c r="C53" s="112" t="s">
        <v>31</v>
      </c>
      <c r="D53" s="110" t="s">
        <v>2689</v>
      </c>
      <c r="E53" s="145">
        <v>36893</v>
      </c>
      <c r="F53" s="145">
        <v>37256</v>
      </c>
      <c r="G53" s="160">
        <f t="shared" si="3"/>
        <v>12.1</v>
      </c>
      <c r="H53" s="119" t="s">
        <v>2690</v>
      </c>
      <c r="I53" s="113" t="s">
        <v>255</v>
      </c>
      <c r="J53" s="113" t="s">
        <v>257</v>
      </c>
      <c r="K53" s="116">
        <v>108051789</v>
      </c>
      <c r="L53" s="115" t="s">
        <v>1148</v>
      </c>
      <c r="M53" s="117">
        <v>1</v>
      </c>
      <c r="N53" s="115" t="s">
        <v>27</v>
      </c>
      <c r="O53" s="115" t="s">
        <v>1148</v>
      </c>
      <c r="P53" s="79"/>
    </row>
    <row r="54" spans="1:16" s="7" customFormat="1" ht="24.75" customHeight="1" outlineLevel="1" x14ac:dyDescent="0.25">
      <c r="A54" s="144">
        <v>7</v>
      </c>
      <c r="B54" s="122" t="s">
        <v>2665</v>
      </c>
      <c r="C54" s="112" t="s">
        <v>31</v>
      </c>
      <c r="D54" s="110" t="s">
        <v>2691</v>
      </c>
      <c r="E54" s="145">
        <v>37258</v>
      </c>
      <c r="F54" s="145">
        <v>37711</v>
      </c>
      <c r="G54" s="160">
        <f t="shared" si="3"/>
        <v>15.1</v>
      </c>
      <c r="H54" s="114" t="s">
        <v>2692</v>
      </c>
      <c r="I54" s="113" t="s">
        <v>255</v>
      </c>
      <c r="J54" s="113" t="s">
        <v>257</v>
      </c>
      <c r="K54" s="118">
        <v>141962927</v>
      </c>
      <c r="L54" s="115" t="s">
        <v>1148</v>
      </c>
      <c r="M54" s="117">
        <v>1</v>
      </c>
      <c r="N54" s="115" t="s">
        <v>27</v>
      </c>
      <c r="O54" s="115" t="s">
        <v>1148</v>
      </c>
      <c r="P54" s="79"/>
    </row>
    <row r="55" spans="1:16" s="7" customFormat="1" ht="24.75" customHeight="1" outlineLevel="1" x14ac:dyDescent="0.25">
      <c r="A55" s="144">
        <v>8</v>
      </c>
      <c r="B55" s="122" t="s">
        <v>2665</v>
      </c>
      <c r="C55" s="112" t="s">
        <v>31</v>
      </c>
      <c r="D55" s="110" t="s">
        <v>2693</v>
      </c>
      <c r="E55" s="145">
        <v>37712</v>
      </c>
      <c r="F55" s="145">
        <v>37987</v>
      </c>
      <c r="G55" s="160">
        <f t="shared" si="3"/>
        <v>9.1666666666666661</v>
      </c>
      <c r="H55" s="114" t="s">
        <v>2694</v>
      </c>
      <c r="I55" s="113" t="s">
        <v>255</v>
      </c>
      <c r="J55" s="113" t="s">
        <v>257</v>
      </c>
      <c r="K55" s="118">
        <v>96846096</v>
      </c>
      <c r="L55" s="115" t="s">
        <v>1148</v>
      </c>
      <c r="M55" s="117">
        <v>1</v>
      </c>
      <c r="N55" s="115" t="s">
        <v>27</v>
      </c>
      <c r="O55" s="115" t="s">
        <v>1148</v>
      </c>
      <c r="P55" s="79"/>
    </row>
    <row r="56" spans="1:16" s="7" customFormat="1" ht="24.75" customHeight="1" outlineLevel="1" x14ac:dyDescent="0.25">
      <c r="A56" s="144">
        <v>9</v>
      </c>
      <c r="B56" s="122" t="s">
        <v>2665</v>
      </c>
      <c r="C56" s="112" t="s">
        <v>31</v>
      </c>
      <c r="D56" s="110" t="s">
        <v>2695</v>
      </c>
      <c r="E56" s="145">
        <v>38013</v>
      </c>
      <c r="F56" s="145">
        <v>38352</v>
      </c>
      <c r="G56" s="160">
        <f t="shared" si="3"/>
        <v>11.3</v>
      </c>
      <c r="H56" s="114" t="s">
        <v>2696</v>
      </c>
      <c r="I56" s="113" t="s">
        <v>255</v>
      </c>
      <c r="J56" s="113" t="s">
        <v>257</v>
      </c>
      <c r="K56" s="118">
        <v>118868072</v>
      </c>
      <c r="L56" s="115" t="s">
        <v>1148</v>
      </c>
      <c r="M56" s="117">
        <v>1</v>
      </c>
      <c r="N56" s="115" t="s">
        <v>27</v>
      </c>
      <c r="O56" s="115" t="s">
        <v>1148</v>
      </c>
      <c r="P56" s="79"/>
    </row>
    <row r="57" spans="1:16" s="7" customFormat="1" ht="24.75" customHeight="1" outlineLevel="1" x14ac:dyDescent="0.25">
      <c r="A57" s="144">
        <v>10</v>
      </c>
      <c r="B57" s="122" t="s">
        <v>2665</v>
      </c>
      <c r="C57" s="65" t="s">
        <v>31</v>
      </c>
      <c r="D57" s="63" t="s">
        <v>2697</v>
      </c>
      <c r="E57" s="145">
        <v>38371</v>
      </c>
      <c r="F57" s="145">
        <v>38717</v>
      </c>
      <c r="G57" s="160">
        <f t="shared" si="3"/>
        <v>11.533333333333333</v>
      </c>
      <c r="H57" s="64" t="s">
        <v>2698</v>
      </c>
      <c r="I57" s="63" t="s">
        <v>255</v>
      </c>
      <c r="J57" s="63" t="s">
        <v>257</v>
      </c>
      <c r="K57" s="66">
        <v>134021292</v>
      </c>
      <c r="L57" s="65" t="s">
        <v>1148</v>
      </c>
      <c r="M57" s="67">
        <v>1</v>
      </c>
      <c r="N57" s="65" t="s">
        <v>27</v>
      </c>
      <c r="O57" s="65" t="s">
        <v>1148</v>
      </c>
      <c r="P57" s="79"/>
    </row>
    <row r="58" spans="1:16" s="7" customFormat="1" ht="24.75" customHeight="1" outlineLevel="1" x14ac:dyDescent="0.25">
      <c r="A58" s="144">
        <v>11</v>
      </c>
      <c r="B58" s="122" t="s">
        <v>2665</v>
      </c>
      <c r="C58" s="65" t="s">
        <v>31</v>
      </c>
      <c r="D58" s="63" t="s">
        <v>2699</v>
      </c>
      <c r="E58" s="145">
        <v>38729</v>
      </c>
      <c r="F58" s="145">
        <v>39082</v>
      </c>
      <c r="G58" s="160">
        <f t="shared" si="3"/>
        <v>11.766666666666667</v>
      </c>
      <c r="H58" s="64" t="s">
        <v>2700</v>
      </c>
      <c r="I58" s="63" t="s">
        <v>255</v>
      </c>
      <c r="J58" s="63" t="s">
        <v>257</v>
      </c>
      <c r="K58" s="66">
        <v>140678547</v>
      </c>
      <c r="L58" s="65" t="s">
        <v>1148</v>
      </c>
      <c r="M58" s="67">
        <v>1</v>
      </c>
      <c r="N58" s="65" t="s">
        <v>27</v>
      </c>
      <c r="O58" s="65" t="s">
        <v>1148</v>
      </c>
      <c r="P58" s="79"/>
    </row>
    <row r="59" spans="1:16" s="7" customFormat="1" ht="24.75" customHeight="1" outlineLevel="1" x14ac:dyDescent="0.25">
      <c r="A59" s="144">
        <v>12</v>
      </c>
      <c r="B59" s="122" t="s">
        <v>2665</v>
      </c>
      <c r="C59" s="65" t="s">
        <v>31</v>
      </c>
      <c r="D59" s="63" t="s">
        <v>2701</v>
      </c>
      <c r="E59" s="145">
        <v>39843</v>
      </c>
      <c r="F59" s="145">
        <v>40178</v>
      </c>
      <c r="G59" s="160">
        <f t="shared" si="3"/>
        <v>11.166666666666666</v>
      </c>
      <c r="H59" s="64" t="s">
        <v>2702</v>
      </c>
      <c r="I59" s="63" t="s">
        <v>255</v>
      </c>
      <c r="J59" s="63" t="s">
        <v>257</v>
      </c>
      <c r="K59" s="66">
        <v>179119563</v>
      </c>
      <c r="L59" s="65" t="s">
        <v>1148</v>
      </c>
      <c r="M59" s="67">
        <v>1</v>
      </c>
      <c r="N59" s="65" t="s">
        <v>27</v>
      </c>
      <c r="O59" s="65" t="s">
        <v>1148</v>
      </c>
      <c r="P59" s="79"/>
    </row>
    <row r="60" spans="1:16" s="7" customFormat="1" ht="24.75" customHeight="1" outlineLevel="1" x14ac:dyDescent="0.25">
      <c r="A60" s="144">
        <v>13</v>
      </c>
      <c r="B60" s="122" t="s">
        <v>2665</v>
      </c>
      <c r="C60" s="65" t="s">
        <v>31</v>
      </c>
      <c r="D60" s="63" t="s">
        <v>2703</v>
      </c>
      <c r="E60" s="145">
        <v>40205</v>
      </c>
      <c r="F60" s="145">
        <v>40543</v>
      </c>
      <c r="G60" s="160">
        <f t="shared" si="3"/>
        <v>11.266666666666667</v>
      </c>
      <c r="H60" s="64" t="s">
        <v>2704</v>
      </c>
      <c r="I60" s="63" t="s">
        <v>255</v>
      </c>
      <c r="J60" s="63" t="s">
        <v>257</v>
      </c>
      <c r="K60" s="66">
        <v>186697585</v>
      </c>
      <c r="L60" s="65" t="s">
        <v>1148</v>
      </c>
      <c r="M60" s="67">
        <v>1</v>
      </c>
      <c r="N60" s="65" t="s">
        <v>27</v>
      </c>
      <c r="O60" s="65" t="s">
        <v>1148</v>
      </c>
      <c r="P60" s="79"/>
    </row>
    <row r="61" spans="1:16" s="7" customFormat="1" ht="24.75" customHeight="1" outlineLevel="1" x14ac:dyDescent="0.25">
      <c r="A61" s="144">
        <v>14</v>
      </c>
      <c r="B61" s="122" t="s">
        <v>2665</v>
      </c>
      <c r="C61" s="65" t="s">
        <v>31</v>
      </c>
      <c r="D61" s="63" t="s">
        <v>2705</v>
      </c>
      <c r="E61" s="145">
        <v>40563</v>
      </c>
      <c r="F61" s="145">
        <v>40908</v>
      </c>
      <c r="G61" s="160">
        <f t="shared" si="3"/>
        <v>11.5</v>
      </c>
      <c r="H61" s="64" t="s">
        <v>2706</v>
      </c>
      <c r="I61" s="63" t="s">
        <v>255</v>
      </c>
      <c r="J61" s="63" t="s">
        <v>257</v>
      </c>
      <c r="K61" s="66">
        <v>194040997</v>
      </c>
      <c r="L61" s="65" t="s">
        <v>1148</v>
      </c>
      <c r="M61" s="67">
        <v>1</v>
      </c>
      <c r="N61" s="65" t="s">
        <v>27</v>
      </c>
      <c r="O61" s="65" t="s">
        <v>1148</v>
      </c>
      <c r="P61" s="79"/>
    </row>
    <row r="62" spans="1:16" s="7" customFormat="1" ht="24.75" customHeight="1" outlineLevel="1" x14ac:dyDescent="0.25">
      <c r="A62" s="144">
        <v>15</v>
      </c>
      <c r="B62" s="122" t="s">
        <v>2665</v>
      </c>
      <c r="C62" s="65" t="s">
        <v>31</v>
      </c>
      <c r="D62" s="63" t="s">
        <v>2707</v>
      </c>
      <c r="E62" s="145">
        <v>40938</v>
      </c>
      <c r="F62" s="145">
        <v>41090</v>
      </c>
      <c r="G62" s="160">
        <f t="shared" si="3"/>
        <v>5.0666666666666664</v>
      </c>
      <c r="H62" s="64" t="s">
        <v>2708</v>
      </c>
      <c r="I62" s="63" t="s">
        <v>255</v>
      </c>
      <c r="J62" s="63" t="s">
        <v>257</v>
      </c>
      <c r="K62" s="66">
        <v>103622968</v>
      </c>
      <c r="L62" s="65" t="s">
        <v>1148</v>
      </c>
      <c r="M62" s="67">
        <v>1</v>
      </c>
      <c r="N62" s="65" t="s">
        <v>27</v>
      </c>
      <c r="O62" s="65" t="s">
        <v>1148</v>
      </c>
      <c r="P62" s="79"/>
    </row>
    <row r="63" spans="1:16" s="7" customFormat="1" ht="24.75" customHeight="1" outlineLevel="1" x14ac:dyDescent="0.25">
      <c r="A63" s="144">
        <v>16</v>
      </c>
      <c r="B63" s="122" t="s">
        <v>2665</v>
      </c>
      <c r="C63" s="65" t="s">
        <v>31</v>
      </c>
      <c r="D63" s="63" t="s">
        <v>2709</v>
      </c>
      <c r="E63" s="145">
        <v>41088</v>
      </c>
      <c r="F63" s="145">
        <v>41273</v>
      </c>
      <c r="G63" s="160">
        <f t="shared" si="3"/>
        <v>6.166666666666667</v>
      </c>
      <c r="H63" s="64" t="s">
        <v>2708</v>
      </c>
      <c r="I63" s="63" t="s">
        <v>255</v>
      </c>
      <c r="J63" s="63" t="s">
        <v>257</v>
      </c>
      <c r="K63" s="66">
        <v>108120894</v>
      </c>
      <c r="L63" s="65" t="s">
        <v>1148</v>
      </c>
      <c r="M63" s="67">
        <v>1</v>
      </c>
      <c r="N63" s="65" t="s">
        <v>27</v>
      </c>
      <c r="O63" s="65" t="s">
        <v>1148</v>
      </c>
      <c r="P63" s="79"/>
    </row>
    <row r="64" spans="1:16" s="7" customFormat="1" ht="24.75" customHeight="1" outlineLevel="1" x14ac:dyDescent="0.25">
      <c r="A64" s="144">
        <v>17</v>
      </c>
      <c r="B64" s="122" t="s">
        <v>2665</v>
      </c>
      <c r="C64" s="65" t="s">
        <v>31</v>
      </c>
      <c r="D64" s="63" t="s">
        <v>2710</v>
      </c>
      <c r="E64" s="145">
        <v>41262</v>
      </c>
      <c r="F64" s="145">
        <v>42004</v>
      </c>
      <c r="G64" s="160">
        <f t="shared" si="3"/>
        <v>24.733333333333334</v>
      </c>
      <c r="H64" s="64" t="s">
        <v>2711</v>
      </c>
      <c r="I64" s="63" t="s">
        <v>255</v>
      </c>
      <c r="J64" s="63" t="s">
        <v>257</v>
      </c>
      <c r="K64" s="66">
        <v>549318168</v>
      </c>
      <c r="L64" s="65" t="s">
        <v>1148</v>
      </c>
      <c r="M64" s="67">
        <v>1</v>
      </c>
      <c r="N64" s="65" t="s">
        <v>27</v>
      </c>
      <c r="O64" s="65" t="s">
        <v>1148</v>
      </c>
      <c r="P64" s="79"/>
    </row>
    <row r="65" spans="1:16" s="7" customFormat="1" ht="24.75" customHeight="1" outlineLevel="1" x14ac:dyDescent="0.25">
      <c r="A65" s="144">
        <v>18</v>
      </c>
      <c r="B65" s="122" t="s">
        <v>2665</v>
      </c>
      <c r="C65" s="65" t="s">
        <v>31</v>
      </c>
      <c r="D65" s="63" t="s">
        <v>2712</v>
      </c>
      <c r="E65" s="145">
        <v>42034</v>
      </c>
      <c r="F65" s="145">
        <v>42369</v>
      </c>
      <c r="G65" s="160">
        <f t="shared" si="3"/>
        <v>11.166666666666666</v>
      </c>
      <c r="H65" s="64" t="s">
        <v>2713</v>
      </c>
      <c r="I65" s="63" t="s">
        <v>255</v>
      </c>
      <c r="J65" s="63" t="s">
        <v>257</v>
      </c>
      <c r="K65" s="66">
        <v>300350810</v>
      </c>
      <c r="L65" s="65" t="s">
        <v>1148</v>
      </c>
      <c r="M65" s="67">
        <v>1</v>
      </c>
      <c r="N65" s="65" t="s">
        <v>27</v>
      </c>
      <c r="O65" s="65" t="s">
        <v>26</v>
      </c>
      <c r="P65" s="79"/>
    </row>
    <row r="66" spans="1:16" s="7" customFormat="1" ht="24.75" customHeight="1" outlineLevel="1" x14ac:dyDescent="0.25">
      <c r="A66" s="144">
        <v>19</v>
      </c>
      <c r="B66" s="122" t="s">
        <v>2665</v>
      </c>
      <c r="C66" s="65" t="s">
        <v>31</v>
      </c>
      <c r="D66" s="63" t="s">
        <v>2714</v>
      </c>
      <c r="E66" s="145">
        <v>42397</v>
      </c>
      <c r="F66" s="145">
        <v>42674</v>
      </c>
      <c r="G66" s="160">
        <f t="shared" si="3"/>
        <v>9.2333333333333325</v>
      </c>
      <c r="H66" s="64" t="s">
        <v>2715</v>
      </c>
      <c r="I66" s="63" t="s">
        <v>255</v>
      </c>
      <c r="J66" s="63" t="s">
        <v>257</v>
      </c>
      <c r="K66" s="66">
        <v>248511676</v>
      </c>
      <c r="L66" s="65" t="s">
        <v>1148</v>
      </c>
      <c r="M66" s="67">
        <v>1</v>
      </c>
      <c r="N66" s="65" t="s">
        <v>27</v>
      </c>
      <c r="O66" s="65" t="s">
        <v>26</v>
      </c>
      <c r="P66" s="79"/>
    </row>
    <row r="67" spans="1:16" s="7" customFormat="1" ht="24.75" customHeight="1" outlineLevel="1" x14ac:dyDescent="0.25">
      <c r="A67" s="144">
        <v>20</v>
      </c>
      <c r="B67" s="122" t="s">
        <v>2665</v>
      </c>
      <c r="C67" s="65" t="s">
        <v>31</v>
      </c>
      <c r="D67" s="63" t="s">
        <v>2716</v>
      </c>
      <c r="E67" s="145">
        <v>42674</v>
      </c>
      <c r="F67" s="145">
        <v>43039</v>
      </c>
      <c r="G67" s="160">
        <f t="shared" si="3"/>
        <v>12.166666666666666</v>
      </c>
      <c r="H67" s="64" t="s">
        <v>2717</v>
      </c>
      <c r="I67" s="63" t="s">
        <v>255</v>
      </c>
      <c r="J67" s="63" t="s">
        <v>257</v>
      </c>
      <c r="K67" s="66">
        <v>344156575</v>
      </c>
      <c r="L67" s="65" t="s">
        <v>1148</v>
      </c>
      <c r="M67" s="67">
        <v>1</v>
      </c>
      <c r="N67" s="65" t="s">
        <v>27</v>
      </c>
      <c r="O67" s="65" t="s">
        <v>26</v>
      </c>
      <c r="P67" s="79"/>
    </row>
    <row r="68" spans="1:16" s="7" customFormat="1" ht="24.75" customHeight="1" outlineLevel="1" x14ac:dyDescent="0.25">
      <c r="A68" s="144">
        <v>21</v>
      </c>
      <c r="B68" s="122" t="s">
        <v>2665</v>
      </c>
      <c r="C68" s="65" t="s">
        <v>31</v>
      </c>
      <c r="D68" s="63" t="s">
        <v>2718</v>
      </c>
      <c r="E68" s="145">
        <v>43041</v>
      </c>
      <c r="F68" s="145">
        <v>43404</v>
      </c>
      <c r="G68" s="160">
        <f t="shared" si="3"/>
        <v>12.1</v>
      </c>
      <c r="H68" s="64" t="s">
        <v>2719</v>
      </c>
      <c r="I68" s="63" t="s">
        <v>255</v>
      </c>
      <c r="J68" s="63" t="s">
        <v>257</v>
      </c>
      <c r="K68" s="66">
        <v>385181057</v>
      </c>
      <c r="L68" s="65" t="s">
        <v>1148</v>
      </c>
      <c r="M68" s="67">
        <v>1</v>
      </c>
      <c r="N68" s="65" t="s">
        <v>27</v>
      </c>
      <c r="O68" s="65" t="s">
        <v>26</v>
      </c>
      <c r="P68" s="79"/>
    </row>
    <row r="69" spans="1:16" s="7" customFormat="1" ht="24.75" customHeight="1" outlineLevel="1" x14ac:dyDescent="0.25">
      <c r="A69" s="144">
        <v>22</v>
      </c>
      <c r="B69" s="122" t="s">
        <v>2665</v>
      </c>
      <c r="C69" s="65" t="s">
        <v>31</v>
      </c>
      <c r="D69" s="63" t="s">
        <v>2720</v>
      </c>
      <c r="E69" s="145">
        <v>43402</v>
      </c>
      <c r="F69" s="145">
        <v>43441</v>
      </c>
      <c r="G69" s="160">
        <f t="shared" si="3"/>
        <v>1.3</v>
      </c>
      <c r="H69" s="64" t="s">
        <v>2721</v>
      </c>
      <c r="I69" s="63" t="s">
        <v>255</v>
      </c>
      <c r="J69" s="63" t="s">
        <v>257</v>
      </c>
      <c r="K69" s="66">
        <f>32734346+7193738</f>
        <v>39928084</v>
      </c>
      <c r="L69" s="65" t="s">
        <v>1148</v>
      </c>
      <c r="M69" s="67">
        <v>1</v>
      </c>
      <c r="N69" s="65" t="s">
        <v>27</v>
      </c>
      <c r="O69" s="65" t="s">
        <v>26</v>
      </c>
      <c r="P69" s="79"/>
    </row>
    <row r="70" spans="1:16" s="7" customFormat="1" ht="24.75" customHeight="1" outlineLevel="1" x14ac:dyDescent="0.25">
      <c r="A70" s="144">
        <v>23</v>
      </c>
      <c r="B70" s="122" t="s">
        <v>2665</v>
      </c>
      <c r="C70" s="65" t="s">
        <v>31</v>
      </c>
      <c r="D70" s="63" t="s">
        <v>2678</v>
      </c>
      <c r="E70" s="145">
        <v>43493</v>
      </c>
      <c r="F70" s="145">
        <v>43830</v>
      </c>
      <c r="G70" s="160">
        <f t="shared" si="3"/>
        <v>11.233333333333333</v>
      </c>
      <c r="H70" s="122" t="s">
        <v>2679</v>
      </c>
      <c r="I70" s="63" t="s">
        <v>255</v>
      </c>
      <c r="J70" s="63" t="s">
        <v>257</v>
      </c>
      <c r="K70" s="66">
        <v>367944479</v>
      </c>
      <c r="L70" s="65" t="s">
        <v>1148</v>
      </c>
      <c r="M70" s="67">
        <v>1</v>
      </c>
      <c r="N70" s="65" t="s">
        <v>27</v>
      </c>
      <c r="O70" s="65" t="s">
        <v>1148</v>
      </c>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c r="C106" s="65"/>
      <c r="D106" s="121"/>
      <c r="E106" s="145"/>
      <c r="F106" s="145"/>
      <c r="G106" s="160" t="str">
        <f t="shared" si="3"/>
        <v/>
      </c>
      <c r="H106" s="122"/>
      <c r="I106" s="63"/>
      <c r="J106" s="63"/>
      <c r="K106" s="66"/>
      <c r="L106" s="65"/>
      <c r="M106" s="67"/>
      <c r="N106" s="65"/>
      <c r="O106" s="65"/>
      <c r="P106" s="79"/>
    </row>
    <row r="107" spans="1:16" s="7" customFormat="1" ht="24.75" customHeight="1" outlineLevel="1" x14ac:dyDescent="0.25">
      <c r="A107" s="144">
        <v>60</v>
      </c>
      <c r="B107" s="122"/>
      <c r="C107" s="65"/>
      <c r="D107" s="121"/>
      <c r="E107" s="145"/>
      <c r="F107" s="145"/>
      <c r="G107" s="160" t="str">
        <f t="shared" si="3"/>
        <v/>
      </c>
      <c r="H107" s="122"/>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2722</v>
      </c>
      <c r="E114" s="145">
        <v>43876</v>
      </c>
      <c r="F114" s="145">
        <v>44196</v>
      </c>
      <c r="G114" s="160">
        <f>IF(AND(E114&lt;&gt;"",F114&lt;&gt;""),((F114-E114)/30),"")</f>
        <v>10.666666666666666</v>
      </c>
      <c r="H114" s="122" t="s">
        <v>2723</v>
      </c>
      <c r="I114" s="121" t="s">
        <v>255</v>
      </c>
      <c r="J114" s="121" t="s">
        <v>257</v>
      </c>
      <c r="K114" s="123">
        <v>414423795</v>
      </c>
      <c r="L114" s="100">
        <f>+IF(AND(K114&gt;0,O114="Ejecución"),(K114/877802)*Tabla28[[#This Row],[% participación]],IF(AND(K114&gt;0,O114&lt;&gt;"Ejecución"),"-",""))</f>
        <v>472.11534605753917</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8295767.8399999999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44133</v>
      </c>
      <c r="D193" s="5"/>
      <c r="E193" s="126">
        <v>1068</v>
      </c>
      <c r="F193" s="5"/>
      <c r="G193" s="5"/>
      <c r="H193" s="147" t="s">
        <v>2724</v>
      </c>
      <c r="J193" s="5"/>
      <c r="K193" s="127">
        <v>28580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2726</v>
      </c>
      <c r="J211" s="27" t="s">
        <v>2622</v>
      </c>
      <c r="K211" s="148" t="s">
        <v>2727</v>
      </c>
      <c r="L211" s="21"/>
      <c r="M211" s="21"/>
      <c r="N211" s="21"/>
      <c r="O211" s="8"/>
    </row>
    <row r="212" spans="1:15" x14ac:dyDescent="0.25">
      <c r="A212" s="9"/>
      <c r="B212" s="27" t="s">
        <v>2619</v>
      </c>
      <c r="C212" s="147" t="s">
        <v>2724</v>
      </c>
      <c r="D212" s="21"/>
      <c r="G212" s="27" t="s">
        <v>2621</v>
      </c>
      <c r="H212" s="148" t="s">
        <v>2725</v>
      </c>
      <c r="J212" s="27" t="s">
        <v>2623</v>
      </c>
      <c r="K212" s="147"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19685039370078741" bottom="0.19685039370078741" header="0.31496062992125984" footer="0.31496062992125984"/>
  <pageSetup paperSize="10000" scale="33" fitToHeight="3"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purl.org/dc/terms/"/>
    <ds:schemaRef ds:uri="http://schemas.microsoft.com/office/infopath/2007/PartnerControls"/>
    <ds:schemaRef ds:uri="http://schemas.microsoft.com/office/2006/documentManagement/types"/>
    <ds:schemaRef ds:uri="http://purl.org/dc/elements/1.1/"/>
    <ds:schemaRef ds:uri="4fb10211-09fb-4e80-9f0b-184718d5d98c"/>
    <ds:schemaRef ds:uri="http://www.w3.org/XML/1998/namespace"/>
    <ds:schemaRef ds:uri="http://schemas.openxmlformats.org/package/2006/metadata/core-propertie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2020-12-30T01:55:08Z</cp:lastPrinted>
  <dcterms:created xsi:type="dcterms:W3CDTF">2020-10-14T21:57:42Z</dcterms:created>
  <dcterms:modified xsi:type="dcterms:W3CDTF">2020-12-30T02:54:15Z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