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G:\PI 2021\"/>
    </mc:Choice>
  </mc:AlternateContent>
  <xr:revisionPtr revIDLastSave="0" documentId="13_ncr:1_{85D33F13-2D59-4695-8422-1A98A157B1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<sst xmlns="http://schemas.openxmlformats.org/spreadsheetml/2006/main" count="3175" uniqueCount="2716">
  <si>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</si>
  <si>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</si>
  <si>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</si>
  <si>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</si>
  <si>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</si>
  <si>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</si>
  <si>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</si>
  <si>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</si>
  <si>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</si>
  <si>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</si>
  <si>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</si>
  <si>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</si>
  <si>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</si>
  <si>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</si>
  <si>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</si>
  <si>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</si>
  <si>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</si>
  <si>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</si>
  <si>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</si>
  <si>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</si>
  <si>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</si>
  <si>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</si>
  <si>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</si>
  <si>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</si>
  <si>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</si>
  <si>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</si>
  <si>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</si>
  <si>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</si>
  <si>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</si>
  <si>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</si>
  <si>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</si>
  <si>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</si>
  <si>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</si>
  <si>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</si>
  <si>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</si>
  <si>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</si>
  <si>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</si>
  <si>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</si>
  <si>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</si>
  <si>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</si>
  <si>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</si>
  <si>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</si>
  <si>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</si>
  <si>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</si>
  <si>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</si>
  <si>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</si>
  <si>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</si>
  <si>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</si>
  <si>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</si>
  <si>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</si>
  <si>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</si>
  <si>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</si>
  <si>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</si>
  <si>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</si>
  <si>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</si>
  <si>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</si>
  <si>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</si>
  <si>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</si>
  <si>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</si>
  <si>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</si>
  <si>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</si>
  <si>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</si>
  <si>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</si>
  <si>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</si>
  <si>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</si>
  <si>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</si>
  <si>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</si>
  <si>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</si>
  <si>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</si>
  <si>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</si>
  <si>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</si>
  <si>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</si>
  <si>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</si>
  <si>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</si>
  <si>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</si>
  <si>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</si>
  <si>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</si>
  <si>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</si>
  <si>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</si>
  <si>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</si>
  <si>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</si>
  <si>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</si>
  <si>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</si>
  <si>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</si>
  <si>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</si>
  <si>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</si>
  <si>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</si>
  <si>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</si>
  <si>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</si>
  <si>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</si>
  <si>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</si>
  <si>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</si>
  <si>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</si>
  <si>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</si>
  <si>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</si>
  <si>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</si>
  <si>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</si>
  <si>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</si>
  <si>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</si>
  <si>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</si>
  <si>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</si>
  <si>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</si>
  <si>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</si>
  <si>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</si>
  <si>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</si>
  <si>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</si>
  <si>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</si>
  <si>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</si>
  <si>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</si>
  <si>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</si>
  <si>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</si>
  <si>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</si>
  <si>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</si>
  <si>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</si>
  <si>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</si>
  <si>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</si>
  <si>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</si>
  <si>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</si>
  <si>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</si>
  <si>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</si>
  <si>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</si>
  <si>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</si>
  <si>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</si>
  <si>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</si>
  <si>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</si>
  <si>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</si>
  <si>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</si>
  <si>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</si>
  <si>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</si>
  <si>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</si>
  <si>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</si>
  <si>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</si>
  <si>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</si>
  <si>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</si>
  <si>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</si>
  <si>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</si>
  <si>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</si>
  <si>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</si>
  <si>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</si>
  <si>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</si>
  <si>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</si>
  <si>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</si>
  <si>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</si>
  <si>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</si>
  <si>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</si>
  <si>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</si>
  <si>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</si>
  <si>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</si>
  <si>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</si>
  <si>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</si>
  <si>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</si>
  <si>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</si>
  <si>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</si>
  <si>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</si>
  <si>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</si>
  <si>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</si>
  <si>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</si>
  <si>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</si>
  <si>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</si>
  <si>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</si>
  <si>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</si>
  <si>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</si>
  <si>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</si>
  <si>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</si>
  <si>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</si>
  <si>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</si>
  <si>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</si>
  <si>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</si>
  <si>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</si>
  <si>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</si>
  <si>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</si>
  <si>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</si>
  <si>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</si>
  <si>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</si>
  <si>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</si>
  <si>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</si>
  <si>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</si>
  <si>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</si>
  <si>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</si>
  <si>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</si>
  <si>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</si>
  <si>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</si>
  <si>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</si>
  <si>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</si>
  <si>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</si>
  <si>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</si>
  <si>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</si>
  <si>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</si>
  <si>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</si>
  <si>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</si>
  <si>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</si>
  <si>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</si>
  <si>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</si>
  <si>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</si>
  <si>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</si>
  <si>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</si>
  <si>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</si>
  <si>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</si>
  <si>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</si>
  <si>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</si>
  <si>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</si>
  <si>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</si>
  <si>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</si>
  <si>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</si>
  <si>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</si>
  <si>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</si>
  <si>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</si>
  <si>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</si>
  <si>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</si>
  <si>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</si>
  <si>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</si>
  <si>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</si>
  <si>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</si>
  <si>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</si>
  <si>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</si>
  <si>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</si>
  <si>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</si>
  <si>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</si>
  <si>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</si>
  <si>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</si>
  <si>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</si>
  <si>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</si>
  <si>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</si>
  <si>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</si>
  <si>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</si>
  <si>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</si>
  <si>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</si>
  <si>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</si>
  <si>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</si>
  <si>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</si>
  <si>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</si>
  <si>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</si>
  <si>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</si>
  <si>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</si>
  <si>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</si>
  <si>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</si>
  <si>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</si>
  <si>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</si>
  <si>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</si>
  <si>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</si>
  <si>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</si>
  <si>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</si>
  <si>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</si>
  <si>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</si>
  <si>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</si>
  <si>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</si>
  <si>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</si>
  <si>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</si>
  <si>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</si>
  <si>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</si>
  <si>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</si>
  <si>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</si>
  <si>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</si>
  <si>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</si>
  <si>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</si>
  <si>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</si>
  <si>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</si>
  <si>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</si>
  <si>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</si>
  <si>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</si>
  <si>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</si>
  <si>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</si>
  <si>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</si>
  <si>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</si>
  <si>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</si>
  <si>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</si>
  <si>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</si>
  <si>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</si>
  <si>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</si>
  <si>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</si>
  <si>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</si>
  <si>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</si>
  <si>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</si>
  <si>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</si>
  <si>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</si>
  <si>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</si>
  <si>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</si>
  <si>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</si>
  <si>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</si>
  <si>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</si>
  <si>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</si>
  <si>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</si>
  <si>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</si>
  <si>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</si>
  <si>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</si>
  <si>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</si>
  <si>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</si>
  <si>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</si>
  <si>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</si>
  <si>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</si>
  <si>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</si>
  <si>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</si>
  <si>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</si>
  <si>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</si>
  <si>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</si>
  <si>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</si>
  <si>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</si>
  <si>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</si>
  <si>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</si>
  <si>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</si>
  <si>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</si>
  <si>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</si>
  <si>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</si>
  <si>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</si>
  <si>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</si>
  <si>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</si>
  <si>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</si>
  <si>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</si>
  <si>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</si>
  <si>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</si>
  <si>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</si>
  <si>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</si>
  <si>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</si>
  <si>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</si>
  <si>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</si>
  <si>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</si>
  <si>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</si>
  <si>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</si>
  <si>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</si>
  <si>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</si>
  <si>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</si>
  <si>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</si>
  <si>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</si>
  <si>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</si>
  <si>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</si>
  <si>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</si>
  <si>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</si>
  <si>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</si>
  <si>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</si>
  <si>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</si>
  <si>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</si>
  <si>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</si>
  <si>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</si>
  <si>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</si>
  <si>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</si>
  <si>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</si>
  <si>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</si>
  <si>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</si>
  <si>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</si>
  <si>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</si>
  <si>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</si>
  <si>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</si>
  <si>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</si>
  <si>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</si>
  <si>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</si>
  <si>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</si>
  <si>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</si>
  <si>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</si>
  <si>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</si>
  <si>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</si>
  <si>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</si>
  <si>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</si>
  <si>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</si>
  <si>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</si>
  <si>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</si>
  <si>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</si>
  <si>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</si>
  <si>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</si>
  <si>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</si>
  <si>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</si>
  <si>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</si>
  <si>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</si>
  <si>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</si>
  <si>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</si>
  <si>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</si>
  <si>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</si>
  <si>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</si>
  <si>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</si>
  <si>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</si>
  <si>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</si>
  <si>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</si>
  <si>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</si>
  <si>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</si>
  <si>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</si>
  <si>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</si>
  <si>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</si>
  <si>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</si>
  <si>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</si>
  <si>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</si>
  <si>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</si>
  <si>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</si>
  <si>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</si>
  <si>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</si>
  <si>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</si>
  <si>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</si>
  <si>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</si>
  <si>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</si>
  <si>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</si>
  <si>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</si>
  <si>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</si>
  <si>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</si>
  <si>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</si>
  <si>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</si>
  <si>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</si>
  <si>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</si>
  <si>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</si>
  <si>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</si>
  <si>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</si>
  <si>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</si>
  <si>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</si>
  <si>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</si>
  <si>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</si>
  <si>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</si>
  <si>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</si>
  <si>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</si>
  <si>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</si>
  <si>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</si>
  <si>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</si>
  <si>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</si>
  <si>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</si>
  <si>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</si>
  <si>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</si>
  <si>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</si>
  <si>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</si>
  <si>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</si>
  <si>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</si>
  <si>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</si>
  <si>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</si>
  <si>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</si>
  <si>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</si>
  <si>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</si>
  <si>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</si>
  <si>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</si>
  <si>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</si>
  <si>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</si>
  <si>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</si>
  <si>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</si>
  <si>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</si>
  <si>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</si>
  <si>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</si>
  <si>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</si>
  <si>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</si>
  <si>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</si>
  <si>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</si>
  <si>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</si>
  <si>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</si>
  <si>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</si>
  <si>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</si>
  <si>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</si>
  <si>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</si>
  <si>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</si>
  <si>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</si>
  <si>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</si>
  <si>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</si>
  <si>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</si>
  <si>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</si>
  <si>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</si>
  <si>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</si>
  <si>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</si>
  <si>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</si>
  <si>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</si>
  <si>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</si>
  <si>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</si>
  <si>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</si>
  <si>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</si>
  <si>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</si>
  <si>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</si>
  <si>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</si>
  <si>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</si>
  <si>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</si>
  <si>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</si>
  <si>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</si>
  <si>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</si>
  <si>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</si>
  <si>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</si>
  <si>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</si>
  <si>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</si>
  <si>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</si>
  <si>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</si>
  <si>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</si>
  <si>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</si>
  <si>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</si>
  <si>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</si>
  <si>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</si>
  <si>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</si>
  <si>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</si>
  <si>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</si>
  <si>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</si>
  <si>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</si>
  <si>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</si>
  <si>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</si>
  <si>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</si>
  <si>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</si>
  <si>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</si>
  <si>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</si>
  <si>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</si>
  <si>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</si>
  <si>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</si>
  <si>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</si>
  <si>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</si>
  <si>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</si>
  <si>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</si>
  <si>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</si>
  <si>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</si>
  <si>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</si>
  <si>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</si>
  <si>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</si>
  <si>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</si>
  <si>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</si>
  <si>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</si>
  <si>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</si>
  <si>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</si>
  <si>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</si>
  <si>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</si>
  <si>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</si>
  <si>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</si>
  <si>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</si>
  <si>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</si>
  <si>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</si>
  <si>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</si>
  <si>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</si>
  <si>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</si>
  <si>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</si>
  <si>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</si>
  <si>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</si>
  <si>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</si>
  <si>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</si>
  <si>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</si>
  <si>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</si>
  <si>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</si>
  <si>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</si>
  <si>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</si>
  <si>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</si>
  <si>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</si>
  <si>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</si>
  <si>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</si>
  <si>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</si>
  <si>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</si>
  <si>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</si>
  <si>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</si>
  <si>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</si>
  <si>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</si>
  <si>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</si>
  <si>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</si>
  <si>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</si>
  <si>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</si>
  <si>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</si>
  <si>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</si>
  <si>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</si>
  <si>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</si>
  <si>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</si>
  <si>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</si>
  <si>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</si>
  <si>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</si>
  <si>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</si>
  <si>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</si>
  <si>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</si>
  <si>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</si>
  <si>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</si>
  <si>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</si>
  <si>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</si>
  <si>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</si>
  <si>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</si>
  <si>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</si>
  <si>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</si>
  <si>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</si>
  <si>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</si>
  <si>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</si>
  <si>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</si>
  <si>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</si>
  <si>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</si>
  <si>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</si>
  <si>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</si>
  <si>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</si>
  <si>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</si>
  <si>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</si>
  <si>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</si>
  <si>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</si>
  <si>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</si>
  <si>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</si>
  <si>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</si>
  <si>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</si>
  <si>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</si>
  <si>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</si>
  <si>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</si>
  <si>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</si>
  <si>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</si>
  <si>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</si>
  <si>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</si>
  <si>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</si>
  <si>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</si>
  <si>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</si>
  <si>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</si>
  <si>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</si>
  <si>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</si>
  <si>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</si>
  <si>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</si>
  <si>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</si>
  <si>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</si>
  <si>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</si>
  <si>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</si>
  <si>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</si>
  <si>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</si>
  <si>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</si>
  <si>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</si>
  <si>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</si>
  <si>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</si>
  <si>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</si>
  <si>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</si>
  <si>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</si>
  <si>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</si>
  <si>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</si>
  <si>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</si>
  <si>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</si>
  <si>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</si>
  <si>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</si>
  <si>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</si>
  <si>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</si>
  <si>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</si>
  <si>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</si>
  <si>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</si>
  <si>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</si>
  <si>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</si>
  <si>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</si>
  <si>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</si>
  <si>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</si>
  <si>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</si>
  <si>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</si>
  <si>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</si>
  <si>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</si>
  <si>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</si>
  <si>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</si>
  <si>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</si>
  <si>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</si>
  <si>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</si>
  <si>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</si>
  <si>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</si>
  <si>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</si>
  <si>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</si>
  <si>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</si>
  <si>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</si>
  <si>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</si>
  <si>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</si>
  <si>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</si>
  <si>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</si>
  <si>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</si>
  <si>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</si>
  <si>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</si>
  <si>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</si>
  <si>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</si>
  <si>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</si>
  <si>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</si>
  <si>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</si>
  <si>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</si>
  <si>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</si>
  <si>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</si>
  <si>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</si>
  <si>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</si>
  <si>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</si>
  <si>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</si>
  <si>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</si>
  <si>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</si>
  <si>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</si>
  <si>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</si>
  <si>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</si>
  <si>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</si>
  <si>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</si>
  <si>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</si>
  <si>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</si>
  <si>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</si>
  <si>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</si>
  <si>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</si>
  <si>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</si>
  <si>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</si>
  <si>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</si>
  <si>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</si>
  <si>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</si>
  <si>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</si>
  <si>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</si>
  <si>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</si>
  <si>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</si>
  <si>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</si>
  <si>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</si>
  <si>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</si>
  <si>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</si>
  <si>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</si>
  <si>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</si>
  <si>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</si>
  <si>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</si>
  <si>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</si>
  <si>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</si>
  <si>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</si>
  <si>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</si>
  <si>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</si>
  <si>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</si>
  <si>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</si>
  <si>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</si>
  <si>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</si>
  <si>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</si>
  <si>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</si>
  <si>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</si>
  <si>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</si>
  <si>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</si>
  <si>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</si>
  <si>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</si>
  <si>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</si>
  <si>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</si>
  <si>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</si>
  <si>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</si>
  <si>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</si>
  <si>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</si>
  <si>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</si>
  <si>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</si>
  <si>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</si>
  <si>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</si>
  <si>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</si>
  <si>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</si>
  <si>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</si>
  <si>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</si>
  <si>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</si>
  <si>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</si>
  <si>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</si>
  <si>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</si>
  <si>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</si>
  <si>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</si>
  <si>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</si>
  <si>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</si>
  <si>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</si>
  <si>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</si>
  <si>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</si>
  <si>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</si>
  <si>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</si>
  <si>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</si>
  <si>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</si>
  <si>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</si>
  <si>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</si>
  <si>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</si>
  <si>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</si>
  <si>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</si>
  <si>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</si>
  <si>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</si>
  <si>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</si>
  <si>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</si>
  <si>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</si>
  <si>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</si>
  <si>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</si>
  <si>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</si>
  <si>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</si>
  <si>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</si>
  <si>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</si>
  <si>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</si>
  <si>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</si>
  <si>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</si>
  <si>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</si>
  <si>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</si>
  <si>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</si>
  <si>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</si>
  <si>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</si>
  <si>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</si>
  <si>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</si>
  <si>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</si>
  <si>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</si>
  <si>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</si>
  <si>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</si>
  <si>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</si>
  <si>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</si>
  <si>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</si>
  <si>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</si>
  <si>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</si>
  <si>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</si>
  <si>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</si>
  <si>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</si>
  <si>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</si>
  <si>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</si>
  <si>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</si>
  <si>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</si>
  <si>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</si>
  <si>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</si>
  <si>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</si>
  <si>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</si>
  <si>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</si>
  <si>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</si>
  <si>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</si>
  <si>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</si>
  <si>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</si>
  <si>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</si>
  <si>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</si>
  <si>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</si>
  <si>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</si>
  <si>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</si>
  <si>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</si>
  <si>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</si>
  <si>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</si>
  <si>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</si>
  <si>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</si>
  <si>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</si>
  <si>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</si>
  <si>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</si>
  <si>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</si>
  <si>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</si>
  <si>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</si>
  <si>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</si>
  <si>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</si>
  <si>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</si>
  <si>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</si>
  <si>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</si>
  <si>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</si>
  <si>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</si>
  <si>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</si>
  <si>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</si>
  <si>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</si>
  <si>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</si>
  <si>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</si>
  <si>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</si>
  <si>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</si>
  <si>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</si>
  <si>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</si>
  <si>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</si>
  <si>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</si>
  <si>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</si>
  <si>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</si>
  <si>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</si>
  <si>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</si>
  <si>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</si>
  <si>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</si>
  <si>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</si>
  <si>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</si>
  <si>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</si>
  <si>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</si>
  <si>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</si>
  <si>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</si>
  <si>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</si>
  <si>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</si>
  <si>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</si>
  <si>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</si>
  <si>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</si>
  <si>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</si>
  <si>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</si>
  <si>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</si>
  <si>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</si>
  <si>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</si>
  <si>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</si>
  <si>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</si>
  <si>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</si>
  <si>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</si>
  <si>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</si>
  <si>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</si>
  <si>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</si>
  <si>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</si>
  <si>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</si>
  <si>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</si>
  <si>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</si>
  <si>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</si>
  <si>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</si>
  <si>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</si>
  <si>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</si>
  <si>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</si>
  <si>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</si>
  <si>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</si>
  <si>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</si>
  <si>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</si>
  <si>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</si>
  <si>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</si>
  <si>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</si>
  <si>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</si>
  <si>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</si>
  <si>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</si>
  <si>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</si>
  <si>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</si>
  <si>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</si>
  <si>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</si>
  <si>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</si>
  <si>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</si>
  <si>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</si>
  <si>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</si>
  <si>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</si>
  <si>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</si>
  <si>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</si>
  <si>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</si>
  <si>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</si>
  <si>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</si>
  <si>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</si>
  <si>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</si>
  <si>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</si>
  <si>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</si>
  <si>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</si>
  <si>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</si>
  <si>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</si>
  <si>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</si>
  <si>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</si>
  <si>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</si>
  <si>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</si>
  <si>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</si>
  <si>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</si>
  <si>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</si>
  <si>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</si>
  <si>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</si>
  <si>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</si>
  <si>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</si>
  <si>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</si>
  <si>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</si>
  <si>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</si>
  <si>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</si>
  <si>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</si>
  <si>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</si>
  <si>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</si>
  <si>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</si>
  <si>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</si>
  <si>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</si>
  <si>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</si>
  <si>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</si>
  <si>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</si>
  <si>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</si>
  <si>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</si>
  <si>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</si>
  <si>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</si>
  <si>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</si>
  <si>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</si>
  <si>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</si>
  <si>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</si>
  <si>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</si>
  <si>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</si>
  <si>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</si>
  <si>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</si>
  <si>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</si>
  <si>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</si>
  <si>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</si>
  <si>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</si>
  <si>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</si>
  <si>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</si>
  <si>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</si>
  <si>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</si>
  <si>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</si>
  <si>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</si>
  <si>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</si>
  <si>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</si>
  <si>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</si>
  <si>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</si>
  <si>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</si>
  <si>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</si>
  <si>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</si>
  <si>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</si>
  <si>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</si>
  <si>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</si>
  <si>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</si>
  <si>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</si>
  <si>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</si>
  <si>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</si>
  <si>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</si>
  <si>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</si>
  <si>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</si>
  <si>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</si>
  <si>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</si>
  <si>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</si>
  <si>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</si>
  <si>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</si>
  <si>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</si>
  <si>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</si>
  <si>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</si>
  <si>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</si>
  <si>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</si>
  <si>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</si>
  <si>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</si>
  <si>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</si>
  <si>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</si>
  <si>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</si>
  <si>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</si>
  <si>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</si>
  <si>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</si>
  <si>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</si>
  <si>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</si>
  <si>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</si>
  <si>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</si>
  <si>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</si>
  <si>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</si>
  <si>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</si>
  <si>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</si>
  <si>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</si>
  <si>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</si>
  <si>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</si>
  <si>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</si>
  <si>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</si>
  <si>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</si>
  <si>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</si>
  <si>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</si>
  <si>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</si>
  <si>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</si>
  <si>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</si>
  <si>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</si>
  <si>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</si>
  <si>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</si>
  <si>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</si>
  <si>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</si>
  <si>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</si>
  <si>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</si>
  <si>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</si>
  <si>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</si>
  <si>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</si>
  <si>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</si>
  <si>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</si>
  <si>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</si>
  <si>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</si>
  <si>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</si>
  <si>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</si>
  <si>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</si>
  <si>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</si>
  <si>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</si>
  <si>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</si>
  <si>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</si>
  <si>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</si>
  <si>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</si>
  <si>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</si>
  <si>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</si>
  <si>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</si>
  <si>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</si>
  <si>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</si>
  <si>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</si>
  <si>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</si>
  <si>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</si>
  <si>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</si>
  <si>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</si>
  <si>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</si>
  <si>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</si>
  <si>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</si>
  <si>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</si>
  <si>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</si>
  <si>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</si>
  <si>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</si>
  <si>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</si>
  <si>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</si>
  <si>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</si>
  <si>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</si>
  <si>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</si>
  <si>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</si>
  <si>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</si>
  <si>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</si>
  <si>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</si>
  <si>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</si>
  <si>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</si>
  <si>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</si>
  <si>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</si>
  <si>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</si>
  <si>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</si>
  <si>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</si>
  <si>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</si>
  <si>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</si>
  <si>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</si>
  <si>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</si>
  <si>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</si>
  <si>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</si>
  <si>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</si>
  <si>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</si>
  <si>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</si>
  <si>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</si>
  <si>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</si>
  <si>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</si>
  <si>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</si>
  <si>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</si>
  <si>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</si>
  <si>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</si>
  <si>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</si>
  <si>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</si>
  <si>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</si>
  <si>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</si>
  <si>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</si>
  <si>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</si>
  <si>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</si>
  <si>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</si>
  <si>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</si>
  <si>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</si>
  <si>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</si>
  <si>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</si>
  <si>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</si>
  <si>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</si>
  <si>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</si>
  <si>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</si>
  <si>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</si>
  <si>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</si>
  <si>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</si>
  <si>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</si>
  <si>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</si>
  <si>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</si>
  <si>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</si>
  <si>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</si>
  <si>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</si>
  <si>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</si>
  <si>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</si>
  <si>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</si>
  <si>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</si>
  <si>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</si>
  <si>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</si>
  <si>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</si>
  <si>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</si>
  <si>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</si>
  <si>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</si>
  <si>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</si>
  <si>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</si>
  <si>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</si>
  <si>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</si>
  <si>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</si>
  <si>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</si>
  <si>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</si>
  <si>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</si>
  <si>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</si>
  <si>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</si>
  <si>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</si>
  <si>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</si>
  <si>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</si>
  <si>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</si>
  <si>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</si>
  <si>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</si>
  <si>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</si>
  <si>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</si>
  <si>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</si>
  <si>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</si>
  <si>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</si>
  <si>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</si>
  <si>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</si>
  <si>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</si>
  <si>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</si>
  <si>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</si>
  <si>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</si>
  <si>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</si>
  <si>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</si>
  <si>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</si>
  <si>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</si>
  <si>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</si>
  <si>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</si>
  <si>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</si>
  <si>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</si>
  <si>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</si>
  <si>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</si>
  <si>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</si>
  <si>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</si>
  <si>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</si>
  <si>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</si>
  <si>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</si>
  <si>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</si>
  <si>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</si>
  <si>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</si>
  <si>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</si>
  <si>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</si>
  <si>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</si>
  <si>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</si>
  <si>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</si>
  <si>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</si>
  <si>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</si>
  <si>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</si>
  <si>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</si>
  <si>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</si>
  <si>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</si>
  <si>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</si>
  <si>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</si>
  <si>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</si>
  <si>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</si>
  <si>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</si>
  <si>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</si>
  <si>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</si>
  <si>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</si>
  <si>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</si>
  <si>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</si>
  <si>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</si>
  <si>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</si>
  <si>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</si>
  <si>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</si>
  <si>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</si>
  <si>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</si>
  <si>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</si>
  <si>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</si>
  <si>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</si>
  <si>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</si>
  <si>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</si>
  <si>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</si>
  <si>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</si>
  <si>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</si>
  <si>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</si>
  <si>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</si>
  <si>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</si>
  <si>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</si>
  <si>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</si>
  <si>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</si>
  <si>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</si>
  <si>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</si>
  <si>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</si>
  <si>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</si>
  <si>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</si>
  <si>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</si>
  <si>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</si>
  <si>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</si>
  <si>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</si>
  <si>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</si>
  <si>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</si>
  <si>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</si>
  <si>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</si>
  <si>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</si>
  <si>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</si>
  <si>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</si>
  <si>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</si>
  <si>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</si>
  <si>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</si>
  <si>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</si>
  <si>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</si>
  <si>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</si>
  <si>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</si>
  <si>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</si>
  <si>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</si>
  <si>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</si>
  <si>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</si>
  <si>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</si>
  <si>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</si>
  <si>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</si>
  <si>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</si>
  <si>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</si>
  <si>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</si>
  <si>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</si>
  <si>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</si>
  <si>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</si>
  <si>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</si>
  <si>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</si>
  <si>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</si>
  <si>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</si>
  <si>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</si>
  <si>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</si>
  <si>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</si>
  <si>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</si>
  <si>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</si>
  <si>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</si>
  <si>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</si>
  <si>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</si>
  <si>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</si>
  <si>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</si>
  <si>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</si>
  <si>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</si>
  <si>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</si>
  <si>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</si>
  <si>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</si>
  <si>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</si>
  <si>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</si>
  <si>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</si>
  <si>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</si>
  <si>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</si>
  <si>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</si>
  <si>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</si>
  <si>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</si>
  <si>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</si>
  <si>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</si>
  <si>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</si>
  <si>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</si>
  <si>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</si>
  <si>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</si>
  <si>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</si>
  <si>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</si>
  <si>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</si>
  <si>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</si>
  <si>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</si>
  <si>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</si>
  <si>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</si>
  <si>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</si>
  <si>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</si>
  <si>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</si>
  <si>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</si>
  <si>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</si>
  <si>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</si>
  <si>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</si>
  <si>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</si>
  <si>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</si>
  <si>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</si>
  <si>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</si>
  <si>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</si>
  <si>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</si>
  <si>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</si>
  <si>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</si>
  <si>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</si>
  <si>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</si>
  <si>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</si>
  <si>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</si>
  <si>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</si>
  <si>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</si>
  <si>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</si>
  <si>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</si>
  <si>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</si>
  <si>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</si>
  <si>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</si>
  <si>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</si>
  <si>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</si>
  <si>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</si>
  <si>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</si>
  <si>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</si>
  <si>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</si>
  <si>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</si>
  <si>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</si>
  <si>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</si>
  <si>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</si>
  <si>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</si>
  <si>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</si>
  <si>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</si>
  <si>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</si>
  <si>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</si>
  <si>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</si>
  <si>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</si>
  <si>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</si>
  <si>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</si>
  <si>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</si>
  <si>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</si>
  <si>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</si>
  <si>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</si>
  <si>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</si>
  <si>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</si>
  <si>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</si>
  <si>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</si>
  <si>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</si>
  <si>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</si>
  <si>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</si>
  <si>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</si>
  <si>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</si>
  <si>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</si>
  <si>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</si>
  <si>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</si>
  <si>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</si>
  <si>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</si>
  <si>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</si>
  <si>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</si>
  <si>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</si>
  <si>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</si>
  <si>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</si>
  <si>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</si>
  <si>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</si>
  <si>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</si>
  <si>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</si>
  <si>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</si>
  <si>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</si>
  <si>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</si>
  <si>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</si>
  <si>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</si>
  <si>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</si>
  <si>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</si>
  <si>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</si>
  <si>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</si>
  <si>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</si>
  <si>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</si>
  <si>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</si>
  <si>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</si>
  <si>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</si>
  <si>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</si>
  <si>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</si>
  <si>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</si>
  <si>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</si>
  <si>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</si>
  <si>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</si>
  <si>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</si>
  <si>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</si>
  <si>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</si>
  <si>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</si>
  <si>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</si>
  <si>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</si>
  <si>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</si>
  <si>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</si>
  <si>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</si>
  <si>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</si>
  <si>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</si>
  <si>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</si>
  <si>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</si>
  <si>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</si>
  <si>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</si>
  <si>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</si>
  <si>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</si>
  <si>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</si>
  <si>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</si>
  <si>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</si>
  <si>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</si>
  <si>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</si>
  <si>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</si>
  <si>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</si>
  <si>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</si>
  <si>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</si>
  <si>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</si>
  <si>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</si>
  <si>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</si>
  <si>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</si>
  <si>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</si>
  <si>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</si>
  <si>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</si>
  <si>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</si>
  <si>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</si>
  <si>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</si>
  <si>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</si>
  <si>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</si>
  <si>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</si>
  <si>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</si>
  <si>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</si>
  <si>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</si>
  <si>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</si>
  <si>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</si>
  <si>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</si>
  <si>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</si>
  <si>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</si>
  <si>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</si>
  <si>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</si>
  <si>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</si>
  <si>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</si>
  <si>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</si>
  <si>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</si>
  <si>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</si>
  <si>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</si>
  <si>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</si>
  <si>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</si>
  <si>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</si>
  <si>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</si>
  <si>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</si>
  <si>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</si>
  <si>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</si>
  <si>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</si>
  <si>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</si>
  <si>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</si>
  <si>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</si>
  <si>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</si>
  <si>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</si>
  <si>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</si>
  <si>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</si>
  <si>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</si>
  <si>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</si>
  <si>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</si>
  <si>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</si>
  <si>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</si>
  <si>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</si>
  <si>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</si>
  <si>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</si>
  <si>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</si>
  <si>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</si>
  <si>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</si>
  <si>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</si>
  <si>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</si>
  <si>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</si>
  <si>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</si>
  <si>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</si>
  <si>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</si>
  <si>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</si>
  <si>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</si>
  <si>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</si>
  <si>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</si>
  <si>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</si>
  <si>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</si>
  <si>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</si>
  <si>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</si>
  <si>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</si>
  <si>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</si>
  <si>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</si>
  <si>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</si>
  <si>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</si>
  <si>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</si>
  <si>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</si>
  <si>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</si>
  <si>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</si>
  <si>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</si>
  <si>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</si>
  <si>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</si>
  <si>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</si>
  <si>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</si>
  <si>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</si>
  <si>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</si>
  <si>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</si>
  <si>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</si>
  <si>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</si>
  <si>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</si>
  <si>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</si>
  <si>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</si>
  <si>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</si>
  <si>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</si>
  <si>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</si>
  <si>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</si>
  <si>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</si>
  <si>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</si>
  <si>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</si>
  <si>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</si>
  <si>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</si>
  <si>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</si>
  <si>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</si>
  <si>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</si>
  <si>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</si>
  <si>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</si>
  <si>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</si>
  <si>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</si>
  <si>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</si>
  <si>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</si>
  <si>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</si>
  <si>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</si>
  <si>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</si>
  <si>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</si>
  <si>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</si>
  <si>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</si>
  <si>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</si>
  <si>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</si>
  <si>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</si>
  <si>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</si>
  <si>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</si>
  <si>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</si>
  <si>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</si>
  <si>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</si>
  <si>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</si>
  <si>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</si>
  <si>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</si>
  <si>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</si>
  <si>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</si>
  <si>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</si>
  <si>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</si>
  <si>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</si>
  <si>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</si>
  <si>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</si>
  <si>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</si>
  <si>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</si>
  <si>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</si>
  <si>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</si>
  <si>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</si>
  <si>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</si>
  <si>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</si>
  <si>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</si>
  <si>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</si>
  <si>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</si>
  <si>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</si>
  <si>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</si>
  <si>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</si>
  <si>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</si>
  <si>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</si>
  <si>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</si>
  <si>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</si>
  <si>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</si>
  <si>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</si>
  <si>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</si>
  <si>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</si>
  <si>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</si>
  <si>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</si>
  <si>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</si>
  <si>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</si>
  <si>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</si>
  <si>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</si>
  <si>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</si>
  <si>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</si>
  <si>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</si>
  <si>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</si>
  <si>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</si>
  <si>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</si>
  <si>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</si>
  <si>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</si>
  <si>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</si>
  <si>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</si>
  <si>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</si>
  <si>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</si>
  <si>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</si>
  <si>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</si>
  <si>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</si>
  <si>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</si>
  <si>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</si>
  <si>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</si>
  <si>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</si>
  <si>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</si>
  <si>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</si>
  <si>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</si>
  <si>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</si>
  <si>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</si>
  <si>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</si>
  <si>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</si>
  <si>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</si>
  <si>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</si>
  <si>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</si>
  <si>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</si>
  <si>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</si>
  <si>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</si>
  <si>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</si>
  <si>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</si>
  <si>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</si>
  <si>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</si>
  <si>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</si>
  <si>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</si>
  <si>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</si>
  <si>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</si>
  <si>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</si>
  <si>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</si>
  <si>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</si>
  <si>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</si>
  <si>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</si>
  <si>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</si>
  <si>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</si>
  <si>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</si>
  <si>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</si>
  <si>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</si>
  <si>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</si>
  <si>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</si>
  <si>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</si>
  <si>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</si>
  <si>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</si>
  <si>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</si>
  <si>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</si>
  <si>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</si>
  <si>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</si>
  <si>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</si>
  <si>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</si>
  <si>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</si>
  <si>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</si>
  <si>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</si>
  <si>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</si>
  <si>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</si>
  <si>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</si>
  <si>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</si>
  <si>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</si>
  <si>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</si>
  <si>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</si>
  <si>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</si>
  <si>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</si>
  <si>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</si>
  <si>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</si>
  <si>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</si>
  <si>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</si>
  <si>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</si>
  <si>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</si>
  <si>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</si>
  <si>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</si>
  <si>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</si>
  <si>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</si>
  <si>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</si>
  <si>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</si>
  <si>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</si>
  <si>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</si>
  <si>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</si>
  <si>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</si>
  <si>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</si>
  <si>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</si>
  <si>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</si>
  <si>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</si>
  <si>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</si>
  <si>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</si>
  <si>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</si>
  <si>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</si>
  <si>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</si>
  <si>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</si>
  <si>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</si>
  <si>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</si>
  <si>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</si>
  <si>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</si>
  <si>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</si>
  <si>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</si>
  <si>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</si>
  <si>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</si>
  <si>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</si>
  <si>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</si>
  <si>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</si>
  <si>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</si>
  <si>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</si>
  <si>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</si>
  <si>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</si>
  <si>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</si>
  <si>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</si>
  <si>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</si>
  <si>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</si>
  <si>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</si>
  <si>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</si>
  <si>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</si>
  <si>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</si>
  <si>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</si>
  <si>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</si>
  <si>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</si>
  <si>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</si>
  <si>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</si>
  <si>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</si>
  <si>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</si>
  <si>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</si>
  <si>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</si>
  <si>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</si>
  <si>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</si>
  <si>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</si>
  <si>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</si>
  <si>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</si>
  <si>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</si>
  <si>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</si>
  <si>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</si>
  <si>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</si>
  <si>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</si>
  <si>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</si>
  <si>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</si>
  <si>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</si>
  <si>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</si>
  <si>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</si>
  <si>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</si>
  <si>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</si>
  <si>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</si>
  <si>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</si>
  <si>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</si>
  <si>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</si>
  <si>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</si>
  <si>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</si>
  <si>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</si>
  <si>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</si>
  <si>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</si>
  <si>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</si>
  <si>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</si>
  <si>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</si>
  <si>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</si>
  <si>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</si>
  <si>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</si>
  <si>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</si>
  <si>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</si>
  <si>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</si>
  <si>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</si>
  <si>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</si>
  <si>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</si>
  <si>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</si>
  <si>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</si>
  <si>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</si>
  <si>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</si>
  <si>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</si>
  <si>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</si>
  <si>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</si>
  <si>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</si>
  <si>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</si>
  <si>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</si>
  <si>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</si>
  <si>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</si>
  <si>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</si>
  <si>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</si>
  <si>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</si>
  <si>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</si>
  <si>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</si>
  <si>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</si>
  <si>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</si>
  <si>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</si>
  <si>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</si>
  <si>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</si>
  <si>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</si>
  <si>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</si>
  <si>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</si>
  <si>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</si>
  <si>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</si>
  <si>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</si>
  <si>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</si>
  <si>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</si>
  <si>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</si>
  <si>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</si>
  <si>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</si>
  <si>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</si>
  <si>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</si>
  <si>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</si>
  <si>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</si>
  <si>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</si>
  <si>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</si>
  <si>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</si>
  <si>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</si>
  <si>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</si>
  <si>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</si>
  <si>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</si>
  <si>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</si>
  <si>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</si>
  <si>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</si>
  <si>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</si>
  <si>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</si>
  <si>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</si>
  <si>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</si>
  <si>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</si>
  <si>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</si>
  <si>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</si>
  <si>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</si>
  <si>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</si>
  <si>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</si>
  <si>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</si>
  <si>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</si>
  <si>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</si>
  <si>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</si>
  <si>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</si>
  <si>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</si>
  <si>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</si>
  <si>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</si>
  <si>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</si>
  <si>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</si>
  <si>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</si>
  <si>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</si>
  <si>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</si>
  <si>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</si>
  <si>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</si>
  <si>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</si>
  <si>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</si>
  <si>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</si>
  <si>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</si>
  <si>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</si>
  <si>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</si>
  <si>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</si>
  <si>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</si>
  <si>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</si>
  <si>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</si>
  <si>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</si>
  <si>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</si>
  <si>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</si>
  <si>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</si>
  <si>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</si>
  <si>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</si>
  <si>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</si>
  <si>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</si>
  <si>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</si>
  <si>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</si>
  <si>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</si>
  <si>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</si>
  <si>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</si>
  <si>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</si>
  <si>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</si>
  <si>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</si>
  <si>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</si>
  <si>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</si>
  <si>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</si>
  <si>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</si>
  <si>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</si>
  <si>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</si>
  <si>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</si>
  <si>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</si>
  <si>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</si>
  <si>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</si>
  <si>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</si>
  <si>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</si>
  <si>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</si>
  <si>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</si>
  <si>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</si>
  <si>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</si>
  <si>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</si>
  <si>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</si>
  <si>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</si>
  <si>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</si>
  <si>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</si>
  <si>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</si>
  <si>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</si>
  <si>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</si>
  <si>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</si>
  <si>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</si>
  <si>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</si>
  <si>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</si>
  <si>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</si>
  <si>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</si>
  <si>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</si>
  <si>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</si>
  <si>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</si>
  <si>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</si>
  <si>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</si>
  <si>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</si>
  <si>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</si>
  <si>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</si>
  <si>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</si>
  <si>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</si>
  <si>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</si>
  <si>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</si>
  <si>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</si>
  <si>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</si>
  <si>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</si>
  <si>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</si>
  <si>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</si>
  <si>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</si>
  <si>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</si>
  <si>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</si>
  <si>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</si>
  <si>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</si>
  <si>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</si>
  <si>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</si>
  <si>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</si>
  <si>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</si>
  <si>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</si>
  <si>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</si>
  <si>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</si>
  <si>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</si>
  <si>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</si>
  <si>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</si>
  <si>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</si>
  <si>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</si>
  <si>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</si>
  <si>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</si>
  <si>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</si>
  <si>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</si>
  <si>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</si>
  <si>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</si>
  <si>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</si>
  <si>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</si>
  <si>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</si>
  <si>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</si>
  <si>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</si>
  <si>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</si>
  <si>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</si>
  <si>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</si>
  <si>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</si>
  <si>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</si>
  <si>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</si>
  <si>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</si>
  <si>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</si>
  <si>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</si>
  <si>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</si>
  <si>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</si>
  <si>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</si>
  <si>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</si>
  <si>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</si>
  <si>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</si>
  <si>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</si>
  <si>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</si>
  <si>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</si>
  <si>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</si>
  <si>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</si>
  <si>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</si>
  <si>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</si>
  <si>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</si>
  <si>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</si>
  <si>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</si>
  <si>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</si>
  <si>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</si>
  <si>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</si>
  <si>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</si>
  <si>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</si>
  <si>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</si>
  <si>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</si>
  <si>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</si>
  <si>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</si>
  <si>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</si>
  <si>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</si>
  <si>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</si>
  <si>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</si>
  <si>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</si>
  <si>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</si>
  <si>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</si>
  <si>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</si>
  <si>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</si>
  <si>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</si>
  <si>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</si>
  <si>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</si>
  <si>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</si>
  <si>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</si>
  <si>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</si>
  <si>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</si>
  <si>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</si>
  <si>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</si>
  <si>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</si>
  <si>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</si>
  <si>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</si>
  <si>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</si>
  <si>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</si>
  <si>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</si>
  <si>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</si>
  <si>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</si>
  <si>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</si>
  <si>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</si>
  <si>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</si>
  <si>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</si>
  <si>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</si>
  <si>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</si>
  <si>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</si>
  <si>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</si>
  <si>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</si>
  <si>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</si>
  <si>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</si>
  <si>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</si>
  <si>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</si>
  <si>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</si>
  <si>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</si>
  <si>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</si>
  <si>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</si>
  <si>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</si>
  <si>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</si>
  <si>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</si>
  <si>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</si>
  <si>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</si>
  <si>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</si>
  <si>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</si>
  <si>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</si>
  <si>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</si>
  <si>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</si>
  <si>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</si>
  <si>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</si>
  <si>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</si>
  <si>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</si>
  <si>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</si>
  <si>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</si>
  <si>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</si>
  <si>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</si>
  <si>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</si>
  <si>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</si>
  <si>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</si>
  <si>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</si>
  <si>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</si>
  <si>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</si>
  <si>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</si>
  <si>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</si>
  <si>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</si>
  <si>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</si>
  <si>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</si>
  <si>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</si>
  <si>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</si>
  <si>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</si>
  <si>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</si>
  <si>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</si>
  <si>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</si>
  <si>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</si>
  <si>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</si>
  <si>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</si>
  <si>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</si>
  <si>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</si>
  <si>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</si>
  <si>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</si>
  <si>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</si>
  <si>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</si>
  <si>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</si>
  <si>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</si>
  <si>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</si>
  <si>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</si>
  <si>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</si>
  <si>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</si>
  <si>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</si>
  <si>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</si>
  <si>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</si>
  <si>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</si>
  <si>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</si>
  <si>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</si>
  <si>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</si>
  <si>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</si>
  <si>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</si>
  <si>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</si>
  <si>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</si>
  <si>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</si>
  <si>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</si>
  <si>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</si>
  <si>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</si>
  <si>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</si>
  <si>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</si>
  <si>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</si>
  <si>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</si>
  <si>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</si>
  <si>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</si>
  <si>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</si>
  <si>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</si>
  <si>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</si>
  <si>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</si>
  <si>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</si>
  <si>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</si>
  <si>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</si>
  <si>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</si>
  <si>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</si>
  <si>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</si>
  <si>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</si>
  <si>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</si>
  <si>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</si>
  <si>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</si>
  <si>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</si>
  <si>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</si>
  <si>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</si>
  <si>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</si>
  <si>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</si>
  <si>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</si>
  <si>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</si>
  <si>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</si>
  <si>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</si>
  <si>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</si>
  <si>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</si>
  <si>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</si>
  <si>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</si>
  <si>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</si>
  <si>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</si>
  <si>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</si>
  <si>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</si>
  <si>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</si>
  <si>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</si>
  <si>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</si>
  <si>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</si>
  <si>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</si>
  <si>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</si>
  <si>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</si>
  <si>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</si>
  <si>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</si>
  <si>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</si>
  <si>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</si>
  <si>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</si>
  <si>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</si>
  <si>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</si>
  <si>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</si>
  <si>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</si>
  <si>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</si>
  <si>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</si>
  <si>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</si>
  <si>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</si>
  <si>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</si>
  <si>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</si>
  <si>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</si>
  <si>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</si>
  <si>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</si>
  <si>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</si>
  <si>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</si>
  <si>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</si>
  <si>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</si>
  <si>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</si>
  <si>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</si>
  <si>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</si>
  <si>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</si>
  <si>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</si>
  <si>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</si>
  <si>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</si>
  <si>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</si>
  <si>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</si>
  <si>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</si>
  <si>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</si>
  <si>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</si>
  <si>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</si>
  <si>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</si>
  <si>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</si>
  <si>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</si>
  <si>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</si>
  <si>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</si>
  <si>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</si>
  <si>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</si>
  <si>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</si>
  <si>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</si>
  <si>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</si>
  <si>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</si>
  <si>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</si>
  <si>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</si>
  <si>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</si>
  <si>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</si>
  <si>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</si>
  <si>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</si>
  <si>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</si>
  <si>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</si>
  <si>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</si>
  <si>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</si>
  <si>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</si>
  <si>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</si>
  <si>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</si>
  <si>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</si>
  <si>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</si>
  <si>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</si>
  <si>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</si>
  <si>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</si>
  <si>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</si>
  <si>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</si>
  <si>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</si>
  <si>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</si>
  <si>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</si>
  <si>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</si>
  <si>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</si>
  <si>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</si>
  <si>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</si>
  <si>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</si>
  <si>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</si>
  <si>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</si>
  <si>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</si>
  <si>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</si>
  <si>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</si>
  <si>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</si>
  <si>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</si>
  <si>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</si>
  <si>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</si>
  <si>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</si>
  <si>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</si>
  <si>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</si>
  <si>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</si>
  <si>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</si>
  <si>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</si>
  <si>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</si>
  <si>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</si>
  <si>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</si>
  <si>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</si>
  <si>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</si>
  <si>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</si>
  <si>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</si>
  <si>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</si>
  <si>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</si>
  <si>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</si>
  <si>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</si>
  <si>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</si>
  <si>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</si>
  <si>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</si>
  <si>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</si>
  <si>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</si>
  <si>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</si>
  <si>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</si>
  <si>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</si>
  <si>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</si>
  <si>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</si>
  <si>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</si>
  <si>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</si>
  <si>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</si>
  <si>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</si>
  <si>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</si>
  <si>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</si>
  <si>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</si>
  <si>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</si>
  <si>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</si>
  <si>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</si>
  <si>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</si>
  <si>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</si>
  <si>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</si>
  <si>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</si>
  <si>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</si>
  <si>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</si>
  <si>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</si>
  <si>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</si>
  <si>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</si>
  <si>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</si>
  <si>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</si>
  <si>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</si>
  <si>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</si>
  <si>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</si>
  <si>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</si>
  <si>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</si>
  <si>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</si>
  <si>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</si>
  <si>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</si>
  <si>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</si>
  <si>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</si>
  <si>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</si>
  <si>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</si>
  <si>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</si>
  <si>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</si>
  <si>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</si>
  <si>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</si>
  <si>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</si>
  <si>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</si>
  <si>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</si>
  <si>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</si>
  <si>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</si>
  <si>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</si>
  <si>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</si>
  <si>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</si>
  <si>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</si>
  <si>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</si>
  <si>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</si>
  <si>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</si>
  <si>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</si>
  <si>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</si>
  <si>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</si>
  <si>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</si>
  <si>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</si>
  <si>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</si>
  <si>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</si>
  <si>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</si>
  <si>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</si>
  <si>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</si>
  <si>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</si>
  <si>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</si>
  <si>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</si>
  <si>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</si>
  <si>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</si>
  <si>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</si>
  <si>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</si>
  <si>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</si>
  <si>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</si>
  <si>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</si>
  <si>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</si>
  <si>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</si>
  <si>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</si>
  <si>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</si>
  <si>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</si>
  <si>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</si>
  <si>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</si>
  <si>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</si>
  <si>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</si>
  <si>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</si>
  <si>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</si>
  <si>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</si>
  <si>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</si>
  <si>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</si>
  <si>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</si>
  <si>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</si>
  <si>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</si>
  <si>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</si>
  <si>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</si>
  <si>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</si>
  <si>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</si>
  <si>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</si>
  <si>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</si>
  <si>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</si>
  <si>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</si>
  <si>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</si>
  <si>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</si>
  <si>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</si>
  <si>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</si>
  <si>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</si>
  <si>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</si>
  <si>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</si>
  <si>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</si>
  <si>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</si>
  <si>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</si>
  <si>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</si>
  <si>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</si>
  <si>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</si>
  <si>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</si>
  <si>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</si>
  <si>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</si>
  <si>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</si>
  <si>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</si>
  <si>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</si>
  <si>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</si>
  <si>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</si>
  <si>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</si>
  <si>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</si>
  <si>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</si>
  <si>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</si>
  <si>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</si>
  <si>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</si>
  <si>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</si>
  <si>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</si>
  <si>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</si>
  <si>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</si>
  <si>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</si>
  <si>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</si>
  <si>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</si>
  <si>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</si>
  <si>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</si>
  <si>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</si>
  <si>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</si>
  <si>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</si>
  <si>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</si>
  <si>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</si>
  <si>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</si>
  <si>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</si>
  <si>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</si>
  <si>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</si>
  <si>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</si>
  <si>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</si>
  <si>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</si>
  <si>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</si>
  <si>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</si>
  <si>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</si>
  <si>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</si>
  <si>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</si>
  <si>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</si>
  <si>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</si>
  <si>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</si>
  <si>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</si>
  <si>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</si>
  <si>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</si>
  <si>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</si>
  <si>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</si>
  <si>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</si>
  <si>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</si>
  <si>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</si>
  <si>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</si>
  <si>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</si>
  <si>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</si>
  <si>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</si>
  <si>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</si>
  <si>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</si>
  <si>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</si>
  <si>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</si>
  <si>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</si>
  <si>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</si>
  <si>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</si>
  <si>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</si>
  <si>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</si>
  <si>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</si>
  <si>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</si>
  <si>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</si>
  <si>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</si>
  <si>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</si>
  <si>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</si>
  <si>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</si>
  <si>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</si>
  <si>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</si>
  <si>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</si>
  <si>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</si>
  <si>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</si>
  <si>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</si>
  <si>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</si>
  <si>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</si>
  <si>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</si>
  <si>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</si>
  <si>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</si>
  <si>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</si>
  <si>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</si>
  <si>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</si>
  <si>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</si>
  <si>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</si>
  <si>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</si>
  <si>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</si>
  <si>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</si>
  <si>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</si>
  <si>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</si>
  <si>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</si>
  <si>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</si>
  <si>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</si>
  <si>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</si>
  <si>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</si>
  <si>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</si>
  <si>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</si>
  <si>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</si>
  <si>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</si>
  <si>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</si>
  <si>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</si>
  <si>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</si>
  <si>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</si>
  <si>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</si>
  <si>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</si>
  <si>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</si>
  <si>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</si>
  <si>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</si>
  <si>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</si>
  <si>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</si>
  <si>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</si>
  <si>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</si>
  <si>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</si>
  <si>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</si>
  <si>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</si>
  <si>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</si>
  <si>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</si>
  <si>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</si>
  <si>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</si>
  <si>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</si>
  <si>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</si>
  <si>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</si>
  <si>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</si>
  <si>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</si>
  <si>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</si>
  <si>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</si>
  <si>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</si>
  <si>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</si>
  <si>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</si>
  <si>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</si>
  <si>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</si>
  <si>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</si>
  <si>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</si>
  <si>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</si>
  <si>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</si>
  <si>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</si>
  <si>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</si>
  <si>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</si>
  <si>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</si>
  <si>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</si>
  <si>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</si>
  <si>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</si>
  <si>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</si>
  <si>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</si>
  <si>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</si>
  <si>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</si>
  <si>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</si>
  <si>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</si>
  <si>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</si>
  <si>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</si>
  <si>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</si>
  <si>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</si>
  <si>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</si>
  <si>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</si>
  <si>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</si>
  <si>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</si>
  <si>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</si>
  <si>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</si>
  <si>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</si>
  <si>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</si>
  <si>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</si>
  <si>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</si>
  <si>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</si>
  <si>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</si>
  <si>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</si>
  <si>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</si>
  <si>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</si>
  <si>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</si>
  <si>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</si>
  <si>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</si>
  <si>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</si>
  <si>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</si>
  <si>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</si>
  <si>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</si>
  <si>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</si>
  <si>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</si>
  <si>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</si>
  <si>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</si>
  <si>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</si>
  <si>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</si>
  <si>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</si>
  <si>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</si>
  <si>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</si>
  <si>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</si>
  <si>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</si>
  <si>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</si>
  <si>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</si>
  <si>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</si>
  <si>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</si>
  <si>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</si>
  <si>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</si>
  <si>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</si>
  <si>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</si>
  <si>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</si>
  <si>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</si>
  <si>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</si>
  <si>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</si>
  <si>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</si>
  <si>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</si>
  <si>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</si>
  <si>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</si>
  <si>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</si>
  <si>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</si>
  <si>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</si>
  <si>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</si>
  <si>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</si>
  <si>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</si>
  <si>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</si>
  <si>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</si>
  <si>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</si>
  <si>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</si>
  <si>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</si>
  <si>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</si>
  <si>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</si>
  <si>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</si>
  <si>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</si>
  <si>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</si>
  <si>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</si>
  <si>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</si>
  <si>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</si>
  <si>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</si>
  <si>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</si>
  <si>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</si>
  <si>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</si>
  <si>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</si>
  <si>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</si>
  <si>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</si>
  <si>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</si>
  <si>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</si>
  <si>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</si>
  <si>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</si>
  <si>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</si>
  <si>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</si>
  <si>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</si>
  <si>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</si>
  <si>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</si>
  <si>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</si>
  <si>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</si>
  <si>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</si>
  <si>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</si>
  <si>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</si>
  <si>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</si>
  <si>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</si>
  <si>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</si>
  <si>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</si>
  <si>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</si>
  <si>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</si>
  <si>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</si>
  <si>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</si>
  <si>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</si>
  <si>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</si>
  <si>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</si>
  <si>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</si>
  <si>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</si>
  <si>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</si>
  <si>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</si>
  <si>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</si>
  <si>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</si>
  <si>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</si>
  <si>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</si>
  <si>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</si>
  <si>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</si>
  <si>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</si>
  <si>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</si>
  <si>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</si>
  <si>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</si>
  <si>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</si>
  <si>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</si>
  <si>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</si>
  <si>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</si>
  <si>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</si>
  <si>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</si>
  <si>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</si>
  <si>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</si>
  <si>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</si>
  <si>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</si>
  <si>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</si>
  <si>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</si>
  <si>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</si>
  <si>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</si>
  <si>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</si>
  <si>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</si>
  <si>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</si>
  <si>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</si>
  <si>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</si>
  <si>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</si>
  <si>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</si>
  <si>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</si>
  <si>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</si>
  <si>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</si>
  <si>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</si>
  <si>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</si>
  <si>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</si>
  <si>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</si>
  <si>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</si>
  <si>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</si>
  <si>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</si>
  <si>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</si>
  <si>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</si>
  <si>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</si>
  <si>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</si>
  <si>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</si>
  <si>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</si>
  <si>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</si>
  <si>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</si>
  <si>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</si>
  <si>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</si>
  <si>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</si>
  <si>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</si>
  <si>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</si>
  <si>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</si>
  <si>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</si>
  <si>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</si>
  <si>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</si>
  <si>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</si>
  <si>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</si>
  <si>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</si>
  <si>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</si>
  <si>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</si>
  <si>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</si>
  <si>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</si>
  <si>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</si>
  <si>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</si>
  <si>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</si>
  <si>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</si>
  <si>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</si>
  <si>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</si>
  <si>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</si>
  <si>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</si>
  <si>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</si>
  <si>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</si>
  <si>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</si>
  <si>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</si>
  <si>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</si>
  <si>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</si>
  <si>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</si>
  <si>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</si>
  <si>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</si>
  <si>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</si>
  <si>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</si>
  <si>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</si>
  <si>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</si>
  <si>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</si>
  <si>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</si>
  <si>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</si>
  <si>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</si>
  <si>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</si>
  <si>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</si>
  <si>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</si>
  <si>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</si>
  <si>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</si>
  <si>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</si>
  <si>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</si>
  <si>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</si>
  <si>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</si>
  <si>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</si>
  <si>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</si>
  <si>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</si>
  <si>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</si>
  <si>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</si>
  <si>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</si>
  <si>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</si>
  <si>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</si>
  <si>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</si>
  <si>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</si>
  <si>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</si>
  <si>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</si>
  <si>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</si>
  <si>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</si>
  <si>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</si>
  <si>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</si>
  <si>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</si>
  <si>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</si>
  <si>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</si>
  <si>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</si>
  <si>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</si>
  <si>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</si>
  <si>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</si>
  <si>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</si>
  <si>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</si>
  <si>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</si>
  <si>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</si>
  <si>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</si>
  <si>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</si>
  <si>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</si>
  <si>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</si>
  <si>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</si>
  <si>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</si>
  <si>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</si>
  <si>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</si>
  <si>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</si>
  <si>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</si>
  <si>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</si>
  <si>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</si>
  <si>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</si>
  <si>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</si>
  <si>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</si>
  <si>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</si>
  <si>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</si>
  <si>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</si>
  <si>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</si>
  <si>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</si>
  <si>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</si>
  <si>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</si>
  <si>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2021-81-10001943</t>
  </si>
  <si>
    <t>PRESTAR LOS SERVICIOS DE EDUCACION INICIAL EN EL MARCO  DE LA ATENCION INTEGRAL EN  DESARROLLO INFANTIL EN MEDIO FAMILIAR - DIMF-, DE COMFORMIDAD CON EL MANUAL OPERATIVO DE LA MODALIDAD FAMILIAR, EL LINAMINETO TECNICO  PARA LA  ATENCION A LA PRIOMERA INFANCIA  Y LAS DIRECTRICES ESTABLECIDAS POR EL ICBF, EN   ARMONIA CON LA POLITICA DE ESTADO PARA EL DESARROLLO DE LA PRIMERA INFANCIA DE CERO A SIEMPRE</t>
  </si>
  <si>
    <t>INSTITUTO COLOMBIANO DE BIENESTAR FAMILIAR - ICBF</t>
  </si>
  <si>
    <t>81-084-2016</t>
  </si>
  <si>
    <t>81-162-2016</t>
  </si>
  <si>
    <t>81-213-2016</t>
  </si>
  <si>
    <t>81-175-2017</t>
  </si>
  <si>
    <t>81-121-2018</t>
  </si>
  <si>
    <t>81-071-2019</t>
  </si>
  <si>
    <t>81-107-2018</t>
  </si>
  <si>
    <t>PRESTAR EL SERVICIO DE ATENCIÓN, EDUCACIÓN INICIAL Y CUIDADO DE NIÑOS Y NIÑAS MENORES DE 5 AÑOS, O SU INGRESO AL GRADO DE TRANSICION, CON EL FIN DE PROMOVER EL DESARROLLO INTEGRAL DE LA PRIMERA INFANCIA CON CALIDAD, DE CONFORMIDAD CON LOS LINEAMIENTOS, MANUEAL OPERATIVO, LAS DIRECTRICES, PARAMETROS Y ESTANDARES ESTABLECIDOS POR EL ICBF, EN EL MARCO DE LA ESTRATEGIA DE ATENCIÓN INTEGRAL DE CERO A SIEMPRE</t>
  </si>
  <si>
    <t>PRESTAR EL SERVICIO DE ATENCIONA NIÑOS Y NIÑAS MENORES DE 5 AÑOS, O HASTA SU INGRESO AL GRADO DE TRANSICIÓN, CON EL FIN DE PROMOVER EL DESARROLLO INTEGRAL DE LA PRIMERA INFANCIA CON CALIDAD, DE CONFORMIDAD CON EL LINEAMIENTO, EL MANUAL OPERATIVO Y LAS DIRECTRICES ESTABLECIDAS POR EL ICBF, EN ARMONIA CON LA POLITICA DEL ESTADO PARA EL DESARROLLO INTEGRAL DE LA PRIMERA INFANCIA “DE CERO A SIEMPRE", EN EL SERVICIO DESARROLLO EN MEDIO FAMILIAR</t>
  </si>
  <si>
    <t>PRESTAR EL SERVICIO DE ATENCIONA NIÑOS Y NIÑAS MENORES DE 5 AÑOS, O HASTA SU INGRESO AL GRADO DE TRANSICIÓN, CON EL FIN DE PROMOVER EL DESARROLLO INTEGRAL DE LA PRIMERA INFANCIA CON CALIDAD, DE CONFORMIDAD CON EL LINEAMIENTO, EL MANUAL OPERATIVO Y LAS DIRECTRICES ESTABLECIDAS POR EL ICBF, EN ARMONIA CON  LA POLITICA DEL ESTADO PARA EL DESARROLLO INTEGRAL DE LA PRIMERA INFANCIA  "DE CERO A SIEMPRE", EN EL SERVICIO DESARROLLO EN MEDIO FAMILIAR</t>
  </si>
  <si>
    <t>81-101-2017</t>
  </si>
  <si>
    <t>PRESTAR EL SERVICIO DE ATENCIONA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DESARROLLO EN MEDIO FAMILIAR</t>
  </si>
  <si>
    <t>81-194-2017</t>
  </si>
  <si>
    <t>PRESTAR EL SERVICIO DE ATENCIONA NIÑOS Y NIÑAS MENORES DE 5 AÑOS, O HASTA SU INGRESO AL GRADO DE TRANSICIÓN, CON EL FIN DE PROMOVER EL DESARROLLO INTEGRAL DE LA PRIMERA INFANCIA CON CALIDAD, DE CONFORMIDAD CON EL LINEAMIENTO, EL MANUAL OPERATIVO Y LAS DIRECTRICES ESTABLECIDAS POR EL ICBF, EN ARMONIA CON LA POLITICA DEL ESTADO PARA EL DESARROLLO INTEGRAL DE LA PRIMERA INFANCIA “DE CERO A SIEMPRE", EN EL SERVICIO DESARROLLO EN MEDIO FAMILIA</t>
  </si>
  <si>
    <t>SI</t>
  </si>
  <si>
    <t>81-072-2020</t>
  </si>
  <si>
    <t>81-076-2020</t>
  </si>
  <si>
    <t>PRESTAR EL SERVICIO DE ATENCIONA NIÑOS Y NIÑAS MENORES DE 5 AÑOS, O HASTA SU INGRESO AL GRADO DE TRANSICIÓN, CON EL FIN DE PROMOVER EL DESARROLLO INTEGRAL DE LA PRIMERA INFANCIA CON CALIDAD, DE CONFORMIDAD CON EL LINEAMIENTO, EL MANUAL OPERATIVO Y LAS DIRECTRICES ESTABLECIDAS POR EL ICBF, EN ARMONIA CON LA POLITICA DEL ESTADO PARA EL DESARROLLO INTEGRAL DE LA PRIMERA INFANCIA “DE CERO A SIEMPRE"</t>
  </si>
  <si>
    <t>LEIDY LEONOR CANTOR FLOREZ</t>
  </si>
  <si>
    <t>78857812</t>
  </si>
  <si>
    <t>CARRERA 22   26 B - 19</t>
  </si>
  <si>
    <t>COOPROSAR2003@GMAIL.COM</t>
  </si>
  <si>
    <t>DEPARTAMENTO DE ARAUCA</t>
  </si>
  <si>
    <t>312  DE 2010</t>
  </si>
  <si>
    <t>PROYECTO PARA LA PARTICIPACION Y EL DESARROLLO DE LOS NIÑOS NIÑAS, JOVENES Y ADOLESCENTES A TRAVES DE ESTRATEGIAS DE CONDUTIVISMO QUE LE PERMITAN LA CONSTRUCCION DE UN PROYECTO DE VIDA PARTICIPATIVO  FUNDAMENTADO EN PRINCIPIOS, VALOES Y CALIDAD DE VIDA EN LOS MUNICIPIOS DE TAME, PUERTO RONDON Y CRAVO NORTE</t>
  </si>
  <si>
    <t>121  DE 2011</t>
  </si>
  <si>
    <t>IMPLEMENTACION DE LA POLITICA DE INFANCIA Y ADOLESCENCIA A TRAVES DE LA ORIENTACION PROFESIONAL SOBRE PAUTAS DE CRIANZA, TOLERANCIA Y EL RESPETO EN EL DEPARTAMENTO DE ARAUCA</t>
  </si>
  <si>
    <t>202 DE 2011</t>
  </si>
  <si>
    <t>IMPLEMENTACION DE LA POLITICA DE INFANCIA Y ADOSLESCENCIA MEDIANTE LA PROMOCION DE LOS DERECHOS DE LOS NIÑOS NIÑAS Y ADOLESCENTES EN EL DEPARTAMENTO DE ARAUCA</t>
  </si>
  <si>
    <t>123 DE 2013</t>
  </si>
  <si>
    <t>APOYO A LA PREVENSION DE LA VULNERACION DE LOS DERECHOS DE LA NIÑEZ Y LA ADOLESCENCIA EN EL DEPARTAMENTO DE ARAUCA</t>
  </si>
  <si>
    <t>528 DE 2009</t>
  </si>
  <si>
    <t>IMPLEMENTACION DE UN PROGRAMA DE SEGUIRIDAD ALIMENTARIA Y NUTRICIONAL Y ATENCION INTEGRAL ORIENTADO A MEJORAR LAS CONDICIONES DE VIDA, MUJERES GESTANTES Y MADRES EN PERIODO DE LACTANCIA EN EL MUNICIPIO DE CRAVO NORTE, PUERTO RONDON Y FORTUL</t>
  </si>
  <si>
    <t>MUNICIPIO DE ARAUCA</t>
  </si>
  <si>
    <t>662 DE 2016</t>
  </si>
  <si>
    <t>APOYO A NIÑOS Y NIÑAS PARA FOMENTO DEL EJERCICIO DE JUEGO COMO DERECHO Y RECONOCIMIENTO, EL JUEGO COMO FACTOR DE CRECIMIENTO FISICO Y PSICOLOGICO DE LOS NIÑOS Y NIÑAS EN EL MUNICIPIO DE ARAUCA, DEPARTAMENTO DE ARAUCA</t>
  </si>
  <si>
    <t>81-072-2019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</si>
</sst>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209" sqref="C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1070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834001670</v>
      </c>
      <c r="C20" s="5"/>
      <c r="D20" s="73"/>
      <c r="E20" s="5"/>
      <c r="F20" s="5"/>
      <c r="G20" s="5"/>
      <c r="H20" s="183"/>
      <c r="I20" s="146" t="s">
        <v>1070</v>
      </c>
      <c r="J20" s="147" t="s">
        <v>1070</v>
      </c>
      <c r="K20" s="148">
        <v>5298691650</v>
      </c>
      <c r="L20" s="149">
        <v>44193</v>
      </c>
      <c r="M20" s="149">
        <v>44561</v>
      </c>
      <c r="N20" s="132">
        <f>+(M20-L20)/30</f>
        <v>12.266666666666667</v>
      </c>
      <c r="O20" s="135"/>
      <c r="U20" s="131"/>
      <c r="V20" s="105">
        <f ca="1">NOW()</f>
        <v>44193.751903240744</v>
      </c>
      <c r="W20" s="105">
        <f ca="1">NOW()</f>
        <v>44193.751903240744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COOPERATIVA DE PROFESIONALES AL SERVICIO DE ARAUCA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2678</v>
      </c>
      <c r="C48" s="112" t="s">
        <v>31</v>
      </c>
      <c r="D48" s="110" t="s">
        <v>2679</v>
      </c>
      <c r="E48" s="142">
        <v>42402</v>
      </c>
      <c r="F48" s="142">
        <v>42674</v>
      </c>
      <c r="G48" s="157">
        <f>IF(AND(E48&lt;&gt;"",F48&lt;&gt;""),((F48-E48)/30),"")</f>
        <v>9.0666666666666664</v>
      </c>
      <c r="H48" s="114" t="s">
        <v>2686</v>
      </c>
      <c r="I48" s="113" t="s">
        <v>1070</v>
      </c>
      <c r="J48" s="113" t="s">
        <v>1070</v>
      </c>
      <c r="K48" s="121">
        <v>525100863</v>
      </c>
      <c r="L48" s="115" t="s">
        <v>1148</v>
      </c>
      <c r="M48" s="116">
        <v>1</v>
      </c>
      <c r="N48" s="115" t="s">
        <v>27</v>
      </c>
      <c r="O48" s="115" t="s">
        <v>26</v>
      </c>
      <c r="P48" s="78"/>
    </row>
    <row r="49" spans="1:16" s="6" customFormat="1" ht="24.75" customHeight="1" x14ac:dyDescent="0.25">
      <c r="A49" s="140">
        <v>2</v>
      </c>
      <c r="B49" s="120" t="s">
        <v>2678</v>
      </c>
      <c r="C49" s="112" t="s">
        <v>31</v>
      </c>
      <c r="D49" s="110" t="s">
        <v>2680</v>
      </c>
      <c r="E49" s="142">
        <v>42675</v>
      </c>
      <c r="F49" s="142">
        <v>42719</v>
      </c>
      <c r="G49" s="157">
        <f t="shared" ref="G49:G50" si="2">IF(AND(E49&lt;&gt;"",F49&lt;&gt;""),((F49-E49)/30),"")</f>
        <v>1.4666666666666666</v>
      </c>
      <c r="H49" s="114" t="s">
        <v>2686</v>
      </c>
      <c r="I49" s="113" t="s">
        <v>1070</v>
      </c>
      <c r="J49" s="113" t="s">
        <v>1070</v>
      </c>
      <c r="K49" s="121">
        <v>101316227</v>
      </c>
      <c r="L49" s="115" t="s">
        <v>1148</v>
      </c>
      <c r="M49" s="116">
        <v>1</v>
      </c>
      <c r="N49" s="115" t="s">
        <v>27</v>
      </c>
      <c r="O49" s="115" t="s">
        <v>1148</v>
      </c>
      <c r="P49" s="78"/>
    </row>
    <row r="50" spans="1:16" s="6" customFormat="1" ht="24.75" customHeight="1" x14ac:dyDescent="0.25">
      <c r="A50" s="140">
        <v>3</v>
      </c>
      <c r="B50" s="120" t="s">
        <v>2678</v>
      </c>
      <c r="C50" s="112" t="s">
        <v>31</v>
      </c>
      <c r="D50" s="110" t="s">
        <v>2681</v>
      </c>
      <c r="E50" s="142">
        <v>42718</v>
      </c>
      <c r="F50" s="142">
        <v>43081</v>
      </c>
      <c r="G50" s="157">
        <f t="shared" si="2"/>
        <v>12.1</v>
      </c>
      <c r="H50" s="120" t="s">
        <v>2686</v>
      </c>
      <c r="I50" s="113" t="s">
        <v>1070</v>
      </c>
      <c r="J50" s="113" t="s">
        <v>1070</v>
      </c>
      <c r="K50" s="121">
        <v>742563663</v>
      </c>
      <c r="L50" s="115" t="s">
        <v>1148</v>
      </c>
      <c r="M50" s="116">
        <v>1</v>
      </c>
      <c r="N50" s="115" t="s">
        <v>27</v>
      </c>
      <c r="O50" s="115" t="s">
        <v>26</v>
      </c>
      <c r="P50" s="78"/>
    </row>
    <row r="51" spans="1:16" s="6" customFormat="1" ht="24.75" customHeight="1" outlineLevel="1" x14ac:dyDescent="0.25">
      <c r="A51" s="140">
        <v>4</v>
      </c>
      <c r="B51" s="120" t="s">
        <v>2678</v>
      </c>
      <c r="C51" s="112" t="s">
        <v>31</v>
      </c>
      <c r="D51" s="110" t="s">
        <v>2682</v>
      </c>
      <c r="E51" s="142">
        <v>43080</v>
      </c>
      <c r="F51" s="142">
        <v>43404</v>
      </c>
      <c r="G51" s="157">
        <f t="shared" ref="G51:G107" si="3">IF(AND(E51&lt;&gt;"",F51&lt;&gt;""),((F51-E51)/30),"")</f>
        <v>10.8</v>
      </c>
      <c r="H51" s="118" t="s">
        <v>2687</v>
      </c>
      <c r="I51" s="113" t="s">
        <v>1070</v>
      </c>
      <c r="J51" s="113" t="s">
        <v>1070</v>
      </c>
      <c r="K51" s="121">
        <v>1217301388</v>
      </c>
      <c r="L51" s="115" t="s">
        <v>1148</v>
      </c>
      <c r="M51" s="116">
        <v>1</v>
      </c>
      <c r="N51" s="115" t="s">
        <v>27</v>
      </c>
      <c r="O51" s="115" t="s">
        <v>26</v>
      </c>
      <c r="P51" s="78"/>
    </row>
    <row r="52" spans="1:16" s="7" customFormat="1" ht="24.75" customHeight="1" outlineLevel="1" x14ac:dyDescent="0.25">
      <c r="A52" s="141">
        <v>5</v>
      </c>
      <c r="B52" s="120" t="s">
        <v>2678</v>
      </c>
      <c r="C52" s="112" t="s">
        <v>31</v>
      </c>
      <c r="D52" s="110" t="s">
        <v>2689</v>
      </c>
      <c r="E52" s="142">
        <v>42905</v>
      </c>
      <c r="F52" s="142">
        <v>43084</v>
      </c>
      <c r="G52" s="157">
        <f t="shared" si="3"/>
        <v>5.9666666666666668</v>
      </c>
      <c r="H52" s="118" t="s">
        <v>2690</v>
      </c>
      <c r="I52" s="113" t="s">
        <v>1070</v>
      </c>
      <c r="J52" s="113" t="s">
        <v>1077</v>
      </c>
      <c r="K52" s="117">
        <v>412519542</v>
      </c>
      <c r="L52" s="115" t="s">
        <v>1148</v>
      </c>
      <c r="M52" s="116">
        <v>1</v>
      </c>
      <c r="N52" s="115" t="s">
        <v>27</v>
      </c>
      <c r="O52" s="115" t="s">
        <v>26</v>
      </c>
      <c r="P52" s="79"/>
    </row>
    <row r="53" spans="1:16" s="7" customFormat="1" ht="24.75" customHeight="1" outlineLevel="1" x14ac:dyDescent="0.25">
      <c r="A53" s="141">
        <v>6</v>
      </c>
      <c r="B53" s="120" t="s">
        <v>2678</v>
      </c>
      <c r="C53" s="112" t="s">
        <v>31</v>
      </c>
      <c r="D53" s="110" t="s">
        <v>2691</v>
      </c>
      <c r="E53" s="142">
        <v>43082</v>
      </c>
      <c r="F53" s="142">
        <v>43404</v>
      </c>
      <c r="G53" s="157">
        <f t="shared" si="3"/>
        <v>10.733333333333333</v>
      </c>
      <c r="H53" s="118" t="s">
        <v>2692</v>
      </c>
      <c r="I53" s="113" t="s">
        <v>1070</v>
      </c>
      <c r="J53" s="113" t="s">
        <v>1077</v>
      </c>
      <c r="K53" s="117">
        <v>596166341</v>
      </c>
      <c r="L53" s="115" t="s">
        <v>1148</v>
      </c>
      <c r="M53" s="116">
        <v>1</v>
      </c>
      <c r="N53" s="115" t="s">
        <v>27</v>
      </c>
      <c r="O53" s="115" t="s">
        <v>2693</v>
      </c>
      <c r="P53" s="79"/>
    </row>
    <row r="54" spans="1:16" s="7" customFormat="1" ht="24.75" customHeight="1" outlineLevel="1" x14ac:dyDescent="0.25">
      <c r="A54" s="141">
        <v>7</v>
      </c>
      <c r="B54" s="120" t="s">
        <v>2678</v>
      </c>
      <c r="C54" s="112" t="s">
        <v>31</v>
      </c>
      <c r="D54" s="119" t="s">
        <v>2683</v>
      </c>
      <c r="E54" s="142">
        <v>43405</v>
      </c>
      <c r="F54" s="142">
        <v>43434</v>
      </c>
      <c r="G54" s="157">
        <f t="shared" si="3"/>
        <v>0.96666666666666667</v>
      </c>
      <c r="H54" s="118" t="s">
        <v>2688</v>
      </c>
      <c r="I54" s="119" t="s">
        <v>1070</v>
      </c>
      <c r="J54" s="119" t="s">
        <v>1070</v>
      </c>
      <c r="K54" s="121">
        <v>130919400</v>
      </c>
      <c r="L54" s="122" t="s">
        <v>1148</v>
      </c>
      <c r="M54" s="116">
        <v>1</v>
      </c>
      <c r="N54" s="122" t="s">
        <v>27</v>
      </c>
      <c r="O54" s="122" t="s">
        <v>1148</v>
      </c>
      <c r="P54" s="79"/>
    </row>
    <row r="55" spans="1:16" s="7" customFormat="1" ht="24.75" customHeight="1" outlineLevel="1" x14ac:dyDescent="0.25">
      <c r="A55" s="141">
        <v>8</v>
      </c>
      <c r="B55" s="120" t="s">
        <v>2678</v>
      </c>
      <c r="C55" s="112" t="s">
        <v>31</v>
      </c>
      <c r="D55" s="119" t="s">
        <v>2685</v>
      </c>
      <c r="E55" s="142">
        <v>43403</v>
      </c>
      <c r="F55" s="142">
        <v>43434</v>
      </c>
      <c r="G55" s="157">
        <f t="shared" si="3"/>
        <v>1.0333333333333334</v>
      </c>
      <c r="H55" s="114" t="s">
        <v>2687</v>
      </c>
      <c r="I55" s="113" t="s">
        <v>1070</v>
      </c>
      <c r="J55" s="113" t="s">
        <v>1077</v>
      </c>
      <c r="K55" s="121">
        <v>65459700</v>
      </c>
      <c r="L55" s="115" t="s">
        <v>1148</v>
      </c>
      <c r="M55" s="116">
        <v>1</v>
      </c>
      <c r="N55" s="115" t="s">
        <v>27</v>
      </c>
      <c r="O55" s="115" t="s">
        <v>1148</v>
      </c>
      <c r="P55" s="79"/>
    </row>
    <row r="56" spans="1:16" s="7" customFormat="1" ht="24.75" customHeight="1" outlineLevel="1" x14ac:dyDescent="0.25">
      <c r="A56" s="141">
        <v>9</v>
      </c>
      <c r="B56" s="120" t="s">
        <v>2678</v>
      </c>
      <c r="C56" s="112" t="s">
        <v>31</v>
      </c>
      <c r="D56" s="119" t="s">
        <v>2684</v>
      </c>
      <c r="E56" s="142">
        <v>43487</v>
      </c>
      <c r="F56" s="142">
        <v>43822</v>
      </c>
      <c r="G56" s="157">
        <f t="shared" si="3"/>
        <v>11.166666666666666</v>
      </c>
      <c r="H56" s="114" t="s">
        <v>2687</v>
      </c>
      <c r="I56" s="113" t="s">
        <v>1070</v>
      </c>
      <c r="J56" s="113" t="s">
        <v>1077</v>
      </c>
      <c r="K56" s="121">
        <v>768865992</v>
      </c>
      <c r="L56" s="115" t="s">
        <v>1148</v>
      </c>
      <c r="M56" s="116">
        <v>1</v>
      </c>
      <c r="N56" s="115" t="s">
        <v>27</v>
      </c>
      <c r="O56" s="115" t="s">
        <v>1148</v>
      </c>
      <c r="P56" s="79"/>
    </row>
    <row r="57" spans="1:16" s="7" customFormat="1" ht="24.75" customHeight="1" outlineLevel="1" x14ac:dyDescent="0.25">
      <c r="A57" s="141">
        <v>10</v>
      </c>
      <c r="B57" s="120" t="s">
        <v>2678</v>
      </c>
      <c r="C57" s="65" t="s">
        <v>31</v>
      </c>
      <c r="D57" s="63" t="s">
        <v>2715</v>
      </c>
      <c r="E57" s="142">
        <v>43487</v>
      </c>
      <c r="F57" s="142">
        <v>43823</v>
      </c>
      <c r="G57" s="157">
        <f t="shared" si="3"/>
        <v>11.2</v>
      </c>
      <c r="H57" s="120" t="s">
        <v>2687</v>
      </c>
      <c r="I57" s="63" t="s">
        <v>1070</v>
      </c>
      <c r="J57" s="63" t="s">
        <v>1070</v>
      </c>
      <c r="K57" s="66">
        <v>1508002242</v>
      </c>
      <c r="L57" s="65" t="s">
        <v>1148</v>
      </c>
      <c r="M57" s="67">
        <v>1</v>
      </c>
      <c r="N57" s="65" t="s">
        <v>27</v>
      </c>
      <c r="O57" s="65" t="s">
        <v>1148</v>
      </c>
      <c r="P57" s="79"/>
    </row>
    <row r="58" spans="1:16" s="7" customFormat="1" ht="24.75" customHeight="1" outlineLevel="1" x14ac:dyDescent="0.25">
      <c r="A58" s="141">
        <v>11</v>
      </c>
      <c r="B58" s="120" t="s">
        <v>2701</v>
      </c>
      <c r="C58" s="122" t="s">
        <v>31</v>
      </c>
      <c r="D58" s="119" t="s">
        <v>2702</v>
      </c>
      <c r="E58" s="142">
        <v>40416</v>
      </c>
      <c r="F58" s="142">
        <v>40538</v>
      </c>
      <c r="G58" s="157">
        <f t="shared" si="3"/>
        <v>4.0666666666666664</v>
      </c>
      <c r="H58" s="120" t="s">
        <v>2703</v>
      </c>
      <c r="I58" s="119" t="s">
        <v>1070</v>
      </c>
      <c r="J58" s="119" t="s">
        <v>1071</v>
      </c>
      <c r="K58" s="121">
        <v>250000000</v>
      </c>
      <c r="L58" s="122" t="s">
        <v>1148</v>
      </c>
      <c r="M58" s="116">
        <v>1</v>
      </c>
      <c r="N58" s="122" t="s">
        <v>27</v>
      </c>
      <c r="O58" s="122" t="s">
        <v>1148</v>
      </c>
      <c r="P58" s="79"/>
    </row>
    <row r="59" spans="1:16" s="7" customFormat="1" ht="24.75" customHeight="1" outlineLevel="1" x14ac:dyDescent="0.25">
      <c r="A59" s="141">
        <v>12</v>
      </c>
      <c r="B59" s="120" t="s">
        <v>2701</v>
      </c>
      <c r="C59" s="122" t="s">
        <v>31</v>
      </c>
      <c r="D59" s="119" t="s">
        <v>2704</v>
      </c>
      <c r="E59" s="142">
        <v>40679</v>
      </c>
      <c r="F59" s="142">
        <v>40802</v>
      </c>
      <c r="G59" s="157">
        <f t="shared" si="3"/>
        <v>4.0999999999999996</v>
      </c>
      <c r="H59" s="120" t="s">
        <v>2705</v>
      </c>
      <c r="I59" s="119" t="s">
        <v>1070</v>
      </c>
      <c r="J59" s="119" t="s">
        <v>1071</v>
      </c>
      <c r="K59" s="121">
        <v>290999979</v>
      </c>
      <c r="L59" s="122" t="s">
        <v>26</v>
      </c>
      <c r="M59" s="116">
        <v>0.95</v>
      </c>
      <c r="N59" s="122" t="s">
        <v>27</v>
      </c>
      <c r="O59" s="122" t="s">
        <v>1148</v>
      </c>
      <c r="P59" s="79"/>
    </row>
    <row r="60" spans="1:16" s="7" customFormat="1" ht="24.75" customHeight="1" outlineLevel="1" x14ac:dyDescent="0.25">
      <c r="A60" s="141">
        <v>13</v>
      </c>
      <c r="B60" s="120" t="s">
        <v>2701</v>
      </c>
      <c r="C60" s="122" t="s">
        <v>31</v>
      </c>
      <c r="D60" s="119" t="s">
        <v>2706</v>
      </c>
      <c r="E60" s="142">
        <v>40760</v>
      </c>
      <c r="F60" s="142">
        <v>40876</v>
      </c>
      <c r="G60" s="157">
        <f t="shared" si="3"/>
        <v>3.8666666666666667</v>
      </c>
      <c r="H60" s="120" t="s">
        <v>2707</v>
      </c>
      <c r="I60" s="119" t="s">
        <v>1070</v>
      </c>
      <c r="J60" s="119" t="s">
        <v>1071</v>
      </c>
      <c r="K60" s="121">
        <v>299910009</v>
      </c>
      <c r="L60" s="122" t="s">
        <v>1148</v>
      </c>
      <c r="M60" s="116">
        <v>1</v>
      </c>
      <c r="N60" s="122" t="s">
        <v>27</v>
      </c>
      <c r="O60" s="122" t="s">
        <v>1148</v>
      </c>
      <c r="P60" s="79"/>
    </row>
    <row r="61" spans="1:16" s="7" customFormat="1" ht="24.75" customHeight="1" outlineLevel="1" x14ac:dyDescent="0.25">
      <c r="A61" s="141">
        <v>14</v>
      </c>
      <c r="B61" s="120" t="s">
        <v>2701</v>
      </c>
      <c r="C61" s="122" t="s">
        <v>31</v>
      </c>
      <c r="D61" s="119" t="s">
        <v>2708</v>
      </c>
      <c r="E61" s="142">
        <v>41372</v>
      </c>
      <c r="F61" s="142">
        <v>41525</v>
      </c>
      <c r="G61" s="157">
        <f t="shared" si="3"/>
        <v>5.0999999999999996</v>
      </c>
      <c r="H61" s="120" t="s">
        <v>2709</v>
      </c>
      <c r="I61" s="119" t="s">
        <v>1070</v>
      </c>
      <c r="J61" s="119" t="s">
        <v>1071</v>
      </c>
      <c r="K61" s="121">
        <v>229999079</v>
      </c>
      <c r="L61" s="122" t="s">
        <v>26</v>
      </c>
      <c r="M61" s="116">
        <v>0.49</v>
      </c>
      <c r="N61" s="122" t="s">
        <v>27</v>
      </c>
      <c r="O61" s="122" t="s">
        <v>1148</v>
      </c>
      <c r="P61" s="79"/>
    </row>
    <row r="62" spans="1:16" s="7" customFormat="1" ht="24.75" customHeight="1" outlineLevel="1" x14ac:dyDescent="0.25">
      <c r="A62" s="141">
        <v>15</v>
      </c>
      <c r="B62" s="120" t="s">
        <v>2701</v>
      </c>
      <c r="C62" s="122" t="s">
        <v>31</v>
      </c>
      <c r="D62" s="119" t="s">
        <v>2710</v>
      </c>
      <c r="E62" s="142">
        <v>40178</v>
      </c>
      <c r="F62" s="142">
        <v>40268</v>
      </c>
      <c r="G62" s="157">
        <f t="shared" si="3"/>
        <v>3</v>
      </c>
      <c r="H62" s="120" t="s">
        <v>2711</v>
      </c>
      <c r="I62" s="119" t="s">
        <v>1070</v>
      </c>
      <c r="J62" s="119" t="s">
        <v>1071</v>
      </c>
      <c r="K62" s="121">
        <v>99999999</v>
      </c>
      <c r="L62" s="122" t="s">
        <v>1148</v>
      </c>
      <c r="M62" s="116">
        <v>1</v>
      </c>
      <c r="N62" s="122" t="s">
        <v>27</v>
      </c>
      <c r="O62" s="122" t="s">
        <v>1148</v>
      </c>
      <c r="P62" s="79"/>
    </row>
    <row r="63" spans="1:16" s="7" customFormat="1" ht="24.75" customHeight="1" outlineLevel="1" x14ac:dyDescent="0.25">
      <c r="A63" s="141">
        <v>16</v>
      </c>
      <c r="B63" s="120" t="s">
        <v>2712</v>
      </c>
      <c r="C63" s="122" t="s">
        <v>31</v>
      </c>
      <c r="D63" s="119" t="s">
        <v>2713</v>
      </c>
      <c r="E63" s="142">
        <v>42692</v>
      </c>
      <c r="F63" s="142">
        <v>42726</v>
      </c>
      <c r="G63" s="157">
        <f t="shared" si="3"/>
        <v>1.1333333333333333</v>
      </c>
      <c r="H63" s="120" t="s">
        <v>2714</v>
      </c>
      <c r="I63" s="119" t="s">
        <v>1070</v>
      </c>
      <c r="J63" s="119" t="s">
        <v>1070</v>
      </c>
      <c r="K63" s="121">
        <v>58368000</v>
      </c>
      <c r="L63" s="122" t="s">
        <v>1148</v>
      </c>
      <c r="M63" s="116">
        <v>1</v>
      </c>
      <c r="N63" s="122" t="s">
        <v>27</v>
      </c>
      <c r="O63" s="122" t="s">
        <v>1148</v>
      </c>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2694</v>
      </c>
      <c r="E114" s="142">
        <v>43879</v>
      </c>
      <c r="F114" s="142">
        <v>44196</v>
      </c>
      <c r="G114" s="157">
        <f>IF(AND(E114&lt;&gt;"",F114&lt;&gt;""),((F114-E114)/30),"")</f>
        <v>10.566666666666666</v>
      </c>
      <c r="H114" s="120" t="s">
        <v>2696</v>
      </c>
      <c r="I114" s="119" t="s">
        <v>1070</v>
      </c>
      <c r="J114" s="119" t="s">
        <v>1070</v>
      </c>
      <c r="K114" s="68">
        <v>1469348773</v>
      </c>
      <c r="L114" s="100">
        <f>+IF(AND(K114&gt;0,O114="Ejecución"),(K114/877802)*Tabla28[[#This Row],[% participación]],IF(AND(K114&gt;0,O114&lt;&gt;"Ejecución"),"-",""))</f>
        <v>1673.8954490876074</v>
      </c>
      <c r="M114" s="122" t="s">
        <v>1148</v>
      </c>
      <c r="N114" s="170">
        <v>1</v>
      </c>
      <c r="O114" s="159" t="s">
        <v>1150</v>
      </c>
      <c r="P114" s="78"/>
    </row>
    <row r="115" spans="1:16" s="6" customFormat="1" ht="24.75" customHeight="1" x14ac:dyDescent="0.25">
      <c r="A115" s="140">
        <v>2</v>
      </c>
      <c r="B115" s="158" t="s">
        <v>2664</v>
      </c>
      <c r="C115" s="160" t="s">
        <v>31</v>
      </c>
      <c r="D115" s="119" t="s">
        <v>2695</v>
      </c>
      <c r="E115" s="142">
        <v>43879</v>
      </c>
      <c r="F115" s="142">
        <v>44196</v>
      </c>
      <c r="G115" s="157">
        <f t="shared" ref="G115:G116" si="4">IF(AND(E115&lt;&gt;"",F115&lt;&gt;""),((F115-E115)/30),"")</f>
        <v>10.566666666666666</v>
      </c>
      <c r="H115" s="120" t="s">
        <v>2696</v>
      </c>
      <c r="I115" s="119" t="s">
        <v>1070</v>
      </c>
      <c r="J115" s="119" t="s">
        <v>1070</v>
      </c>
      <c r="K115" s="68">
        <v>1459001855</v>
      </c>
      <c r="L115" s="100">
        <f>+IF(AND(K115&gt;0,O115="Ejecución"),(K115/877802)*Tabla28[[#This Row],[% participación]],IF(AND(K115&gt;0,O115&lt;&gt;"Ejecución"),"-",""))</f>
        <v>1662.1081462562172</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0.03</v>
      </c>
      <c r="G179" s="162">
        <f>IF(F179&gt;0,SUM(E179+F179),"")</f>
        <v>0.05</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264934582.5</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4">
        <v>42152</v>
      </c>
      <c r="D193" s="5"/>
      <c r="E193" s="123">
        <v>415</v>
      </c>
      <c r="F193" s="5"/>
      <c r="G193" s="5"/>
      <c r="H193" s="144" t="s">
        <v>2697</v>
      </c>
      <c r="J193" s="5"/>
      <c r="K193" s="142">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2699</v>
      </c>
      <c r="L211" s="21"/>
      <c r="M211" s="21"/>
      <c r="N211" s="21"/>
      <c r="O211" s="8"/>
    </row>
    <row r="212" spans="1:15" x14ac:dyDescent="0.25">
      <c r="A212" s="9"/>
      <c r="B212" s="27" t="s">
        <v>2619</v>
      </c>
      <c r="C212" s="144" t="s">
        <v>2697</v>
      </c>
      <c r="D212" s="21"/>
      <c r="G212" s="27" t="s">
        <v>2621</v>
      </c>
      <c r="H212" s="145" t="s">
        <v>2698</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elements/1.1/"/>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Financiera</cp:lastModifiedBy>
  <cp:lastPrinted>2020-11-20T15:12:35Z</cp:lastPrinted>
  <dcterms:created xsi:type="dcterms:W3CDTF">2020-10-14T21:57:42Z</dcterms:created>
  <dcterms:modified xsi:type="dcterms:W3CDTF">2020-12-28T23:03:39Z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