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Tolima\2021-73-10001816_830143202\"/>
    </mc:Choice>
  </mc:AlternateContent>
  <xr:revisionPtr revIDLastSave="0" documentId="13_ncr:1_{481E896D-7A5D-42C3-8499-C770964E5A0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<sst xmlns="http://schemas.openxmlformats.org/spreadsheetml/2006/main" count="3557" uniqueCount="2730">
  <si>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</si>
  <si>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</si>
  <si>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</si>
  <si>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</si>
  <si>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</si>
  <si>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</si>
  <si>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</si>
  <si>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</si>
  <si>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</si>
  <si>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</si>
  <si>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</si>
  <si>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</si>
  <si>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</si>
  <si>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</si>
  <si>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</si>
  <si>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</si>
  <si>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</si>
  <si>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</si>
  <si>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</si>
  <si>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</si>
  <si>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</si>
  <si>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</si>
  <si>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</si>
  <si>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</si>
  <si>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</si>
  <si>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</si>
  <si>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</si>
  <si>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</si>
  <si>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</si>
  <si>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</si>
  <si>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</si>
  <si>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</si>
  <si>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</si>
  <si>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</si>
  <si>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</si>
  <si>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</si>
  <si>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</si>
  <si>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</si>
  <si>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</si>
  <si>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</si>
  <si>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</si>
  <si>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</si>
  <si>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</si>
  <si>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</si>
  <si>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</si>
  <si>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</si>
  <si>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</si>
  <si>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</si>
  <si>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</si>
  <si>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</si>
  <si>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</si>
  <si>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</si>
  <si>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</si>
  <si>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</si>
  <si>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</si>
  <si>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</si>
  <si>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</si>
  <si>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</si>
  <si>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</si>
  <si>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</si>
  <si>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</si>
  <si>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</si>
  <si>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</si>
  <si>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</si>
  <si>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</si>
  <si>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</si>
  <si>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</si>
  <si>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</si>
  <si>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</si>
  <si>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</si>
  <si>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</si>
  <si>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</si>
  <si>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</si>
  <si>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</si>
  <si>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</si>
  <si>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</si>
  <si>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</si>
  <si>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</si>
  <si>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</si>
  <si>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</si>
  <si>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</si>
  <si>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</si>
  <si>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</si>
  <si>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</si>
  <si>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</si>
  <si>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</si>
  <si>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</si>
  <si>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</si>
  <si>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</si>
  <si>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</si>
  <si>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</si>
  <si>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</si>
  <si>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</si>
  <si>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</si>
  <si>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</si>
  <si>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</si>
  <si>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</si>
  <si>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</si>
  <si>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</si>
  <si>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</si>
  <si>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</si>
  <si>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</si>
  <si>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</si>
  <si>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</si>
  <si>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</si>
  <si>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</si>
  <si>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</si>
  <si>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</si>
  <si>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</si>
  <si>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</si>
  <si>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</si>
  <si>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</si>
  <si>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</si>
  <si>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</si>
  <si>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</si>
  <si>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</si>
  <si>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</si>
  <si>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</si>
  <si>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</si>
  <si>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</si>
  <si>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</si>
  <si>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</si>
  <si>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</si>
  <si>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</si>
  <si>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</si>
  <si>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</si>
  <si>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</si>
  <si>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</si>
  <si>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</si>
  <si>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</si>
  <si>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</si>
  <si>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</si>
  <si>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</si>
  <si>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</si>
  <si>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</si>
  <si>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</si>
  <si>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</si>
  <si>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</si>
  <si>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</si>
  <si>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</si>
  <si>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</si>
  <si>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</si>
  <si>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</si>
  <si>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</si>
  <si>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</si>
  <si>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</si>
  <si>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</si>
  <si>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</si>
  <si>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</si>
  <si>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</si>
  <si>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</si>
  <si>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</si>
  <si>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</si>
  <si>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</si>
  <si>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</si>
  <si>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</si>
  <si>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</si>
  <si>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</si>
  <si>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</si>
  <si>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</si>
  <si>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</si>
  <si>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</si>
  <si>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</si>
  <si>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</si>
  <si>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</si>
  <si>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</si>
  <si>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</si>
  <si>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</si>
  <si>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</si>
  <si>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</si>
  <si>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</si>
  <si>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</si>
  <si>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</si>
  <si>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</si>
  <si>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</si>
  <si>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</si>
  <si>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</si>
  <si>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</si>
  <si>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</si>
  <si>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</si>
  <si>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</si>
  <si>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</si>
  <si>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</si>
  <si>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</si>
  <si>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</si>
  <si>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</si>
  <si>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</si>
  <si>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</si>
  <si>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</si>
  <si>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</si>
  <si>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</si>
  <si>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</si>
  <si>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</si>
  <si>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</si>
  <si>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</si>
  <si>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</si>
  <si>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</si>
  <si>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</si>
  <si>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</si>
  <si>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</si>
  <si>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</si>
  <si>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</si>
  <si>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</si>
  <si>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</si>
  <si>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</si>
  <si>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</si>
  <si>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</si>
  <si>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</si>
  <si>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</si>
  <si>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</si>
  <si>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</si>
  <si>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</si>
  <si>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</si>
  <si>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</si>
  <si>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</si>
  <si>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</si>
  <si>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</si>
  <si>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</si>
  <si>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</si>
  <si>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</si>
  <si>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</si>
  <si>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</si>
  <si>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</si>
  <si>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</si>
  <si>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</si>
  <si>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</si>
  <si>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</si>
  <si>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</si>
  <si>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</si>
  <si>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</si>
  <si>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</si>
  <si>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</si>
  <si>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</si>
  <si>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</si>
  <si>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</si>
  <si>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</si>
  <si>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</si>
  <si>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</si>
  <si>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</si>
  <si>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</si>
  <si>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</si>
  <si>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</si>
  <si>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</si>
  <si>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</si>
  <si>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</si>
  <si>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</si>
  <si>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</si>
  <si>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</si>
  <si>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</si>
  <si>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</si>
  <si>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</si>
  <si>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</si>
  <si>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</si>
  <si>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</si>
  <si>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</si>
  <si>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</si>
  <si>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</si>
  <si>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</si>
  <si>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</si>
  <si>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</si>
  <si>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</si>
  <si>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</si>
  <si>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</si>
  <si>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</si>
  <si>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</si>
  <si>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</si>
  <si>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</si>
  <si>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</si>
  <si>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</si>
  <si>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</si>
  <si>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</si>
  <si>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</si>
  <si>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</si>
  <si>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</si>
  <si>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</si>
  <si>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</si>
  <si>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</si>
  <si>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</si>
  <si>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</si>
  <si>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</si>
  <si>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</si>
  <si>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</si>
  <si>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</si>
  <si>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</si>
  <si>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</si>
  <si>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</si>
  <si>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</si>
  <si>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</si>
  <si>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</si>
  <si>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</si>
  <si>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</si>
  <si>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</si>
  <si>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</si>
  <si>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</si>
  <si>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</si>
  <si>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</si>
  <si>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</si>
  <si>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</si>
  <si>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</si>
  <si>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</si>
  <si>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</si>
  <si>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</si>
  <si>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</si>
  <si>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</si>
  <si>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</si>
  <si>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</si>
  <si>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</si>
  <si>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</si>
  <si>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</si>
  <si>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</si>
  <si>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</si>
  <si>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</si>
  <si>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</si>
  <si>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</si>
  <si>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</si>
  <si>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</si>
  <si>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</si>
  <si>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</si>
  <si>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</si>
  <si>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</si>
  <si>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</si>
  <si>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</si>
  <si>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</si>
  <si>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</si>
  <si>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</si>
  <si>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</si>
  <si>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</si>
  <si>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</si>
  <si>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</si>
  <si>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</si>
  <si>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</si>
  <si>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</si>
  <si>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</si>
  <si>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</si>
  <si>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</si>
  <si>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</si>
  <si>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</si>
  <si>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</si>
  <si>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</si>
  <si>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</si>
  <si>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</si>
  <si>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</si>
  <si>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</si>
  <si>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</si>
  <si>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</si>
  <si>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</si>
  <si>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</si>
  <si>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</si>
  <si>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</si>
  <si>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</si>
  <si>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</si>
  <si>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</si>
  <si>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</si>
  <si>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</si>
  <si>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</si>
  <si>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</si>
  <si>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</si>
  <si>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</si>
  <si>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</si>
  <si>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</si>
  <si>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</si>
  <si>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</si>
  <si>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</si>
  <si>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</si>
  <si>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</si>
  <si>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</si>
  <si>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</si>
  <si>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</si>
  <si>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</si>
  <si>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</si>
  <si>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</si>
  <si>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</si>
  <si>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</si>
  <si>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</si>
  <si>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</si>
  <si>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</si>
  <si>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</si>
  <si>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</si>
  <si>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</si>
  <si>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</si>
  <si>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</si>
  <si>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</si>
  <si>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</si>
  <si>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</si>
  <si>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</si>
  <si>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</si>
  <si>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</si>
  <si>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</si>
  <si>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</si>
  <si>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</si>
  <si>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</si>
  <si>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</si>
  <si>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</si>
  <si>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</si>
  <si>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</si>
  <si>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</si>
  <si>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</si>
  <si>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</si>
  <si>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</si>
  <si>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</si>
  <si>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</si>
  <si>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</si>
  <si>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</si>
  <si>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</si>
  <si>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</si>
  <si>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</si>
  <si>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</si>
  <si>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</si>
  <si>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</si>
  <si>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</si>
  <si>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</si>
  <si>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</si>
  <si>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</si>
  <si>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</si>
  <si>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</si>
  <si>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</si>
  <si>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</si>
  <si>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</si>
  <si>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</si>
  <si>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</si>
  <si>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</si>
  <si>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</si>
  <si>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</si>
  <si>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</si>
  <si>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</si>
  <si>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</si>
  <si>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</si>
  <si>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</si>
  <si>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</si>
  <si>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</si>
  <si>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</si>
  <si>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</si>
  <si>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</si>
  <si>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</si>
  <si>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</si>
  <si>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</si>
  <si>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</si>
  <si>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</si>
  <si>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</si>
  <si>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</si>
  <si>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</si>
  <si>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</si>
  <si>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</si>
  <si>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</si>
  <si>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</si>
  <si>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</si>
  <si>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</si>
  <si>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</si>
  <si>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</si>
  <si>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</si>
  <si>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</si>
  <si>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</si>
  <si>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</si>
  <si>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</si>
  <si>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</si>
  <si>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</si>
  <si>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</si>
  <si>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</si>
  <si>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</si>
  <si>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</si>
  <si>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</si>
  <si>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</si>
  <si>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</si>
  <si>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</si>
  <si>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</si>
  <si>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</si>
  <si>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</si>
  <si>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</si>
  <si>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</si>
  <si>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</si>
  <si>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</si>
  <si>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</si>
  <si>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</si>
  <si>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</si>
  <si>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</si>
  <si>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</si>
  <si>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</si>
  <si>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</si>
  <si>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</si>
  <si>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</si>
  <si>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</si>
  <si>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</si>
  <si>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</si>
  <si>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</si>
  <si>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</si>
  <si>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</si>
  <si>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</si>
  <si>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</si>
  <si>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</si>
  <si>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</si>
  <si>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</si>
  <si>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</si>
  <si>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</si>
  <si>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</si>
  <si>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</si>
  <si>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</si>
  <si>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</si>
  <si>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</si>
  <si>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</si>
  <si>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</si>
  <si>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</si>
  <si>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</si>
  <si>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</si>
  <si>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</si>
  <si>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</si>
  <si>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</si>
  <si>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</si>
  <si>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</si>
  <si>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</si>
  <si>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</si>
  <si>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</si>
  <si>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</si>
  <si>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</si>
  <si>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</si>
  <si>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</si>
  <si>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</si>
  <si>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</si>
  <si>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</si>
  <si>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</si>
  <si>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</si>
  <si>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</si>
  <si>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</si>
  <si>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</si>
  <si>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</si>
  <si>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</si>
  <si>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</si>
  <si>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</si>
  <si>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</si>
  <si>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</si>
  <si>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</si>
  <si>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</si>
  <si>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</si>
  <si>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</si>
  <si>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</si>
  <si>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</si>
  <si>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</si>
  <si>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</si>
  <si>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</si>
  <si>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</si>
  <si>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</si>
  <si>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</si>
  <si>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</si>
  <si>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</si>
  <si>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</si>
  <si>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</si>
  <si>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</si>
  <si>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</si>
  <si>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</si>
  <si>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</si>
  <si>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</si>
  <si>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</si>
  <si>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</si>
  <si>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</si>
  <si>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</si>
  <si>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</si>
  <si>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</si>
  <si>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</si>
  <si>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</si>
  <si>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</si>
  <si>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</si>
  <si>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</si>
  <si>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</si>
  <si>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</si>
  <si>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</si>
  <si>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</si>
  <si>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</si>
  <si>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</si>
  <si>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</si>
  <si>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</si>
  <si>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</si>
  <si>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</si>
  <si>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</si>
  <si>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</si>
  <si>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</si>
  <si>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</si>
  <si>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</si>
  <si>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</si>
  <si>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</si>
  <si>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</si>
  <si>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</si>
  <si>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</si>
  <si>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</si>
  <si>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</si>
  <si>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</si>
  <si>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</si>
  <si>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</si>
  <si>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</si>
  <si>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</si>
  <si>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</si>
  <si>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</si>
  <si>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</si>
  <si>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</si>
  <si>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</si>
  <si>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</si>
  <si>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</si>
  <si>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</si>
  <si>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</si>
  <si>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</si>
  <si>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</si>
  <si>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</si>
  <si>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</si>
  <si>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</si>
  <si>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</si>
  <si>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</si>
  <si>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</si>
  <si>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</si>
  <si>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</si>
  <si>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</si>
  <si>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</si>
  <si>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</si>
  <si>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</si>
  <si>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</si>
  <si>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</si>
  <si>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</si>
  <si>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</si>
  <si>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</si>
  <si>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</si>
  <si>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</si>
  <si>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</si>
  <si>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</si>
  <si>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</si>
  <si>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</si>
  <si>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</si>
  <si>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</si>
  <si>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</si>
  <si>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</si>
  <si>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</si>
  <si>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</si>
  <si>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</si>
  <si>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</si>
  <si>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</si>
  <si>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</si>
  <si>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</si>
  <si>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</si>
  <si>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</si>
  <si>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</si>
  <si>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</si>
  <si>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</si>
  <si>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</si>
  <si>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</si>
  <si>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</si>
  <si>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</si>
  <si>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</si>
  <si>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</si>
  <si>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</si>
  <si>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</si>
  <si>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</si>
  <si>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</si>
  <si>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</si>
  <si>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</si>
  <si>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</si>
  <si>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</si>
  <si>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</si>
  <si>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</si>
  <si>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</si>
  <si>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</si>
  <si>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</si>
  <si>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</si>
  <si>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</si>
  <si>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</si>
  <si>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</si>
  <si>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</si>
  <si>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</si>
  <si>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</si>
  <si>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</si>
  <si>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</si>
  <si>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</si>
  <si>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</si>
  <si>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</si>
  <si>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</si>
  <si>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</si>
  <si>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</si>
  <si>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</si>
  <si>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</si>
  <si>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</si>
  <si>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</si>
  <si>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</si>
  <si>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</si>
  <si>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</si>
  <si>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</si>
  <si>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</si>
  <si>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</si>
  <si>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</si>
  <si>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</si>
  <si>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</si>
  <si>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</si>
  <si>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</si>
  <si>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</si>
  <si>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</si>
  <si>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</si>
  <si>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</si>
  <si>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</si>
  <si>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</si>
  <si>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</si>
  <si>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</si>
  <si>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</si>
  <si>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</si>
  <si>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</si>
  <si>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</si>
  <si>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</si>
  <si>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</si>
  <si>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</si>
  <si>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</si>
  <si>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</si>
  <si>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</si>
  <si>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</si>
  <si>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</si>
  <si>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</si>
  <si>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</si>
  <si>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</si>
  <si>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</si>
  <si>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</si>
  <si>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</si>
  <si>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</si>
  <si>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</si>
  <si>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</si>
  <si>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</si>
  <si>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</si>
  <si>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</si>
  <si>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</si>
  <si>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</si>
  <si>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</si>
  <si>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</si>
  <si>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</si>
  <si>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</si>
  <si>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</si>
  <si>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</si>
  <si>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</si>
  <si>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</si>
  <si>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</si>
  <si>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</si>
  <si>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</si>
  <si>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</si>
  <si>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</si>
  <si>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</si>
  <si>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</si>
  <si>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</si>
  <si>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</si>
  <si>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</si>
  <si>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</si>
  <si>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</si>
  <si>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</si>
  <si>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</si>
  <si>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</si>
  <si>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</si>
  <si>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</si>
  <si>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</si>
  <si>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</si>
  <si>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</si>
  <si>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</si>
  <si>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</si>
  <si>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</si>
  <si>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</si>
  <si>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</si>
  <si>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</si>
  <si>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</si>
  <si>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</si>
  <si>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</si>
  <si>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</si>
  <si>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</si>
  <si>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</si>
  <si>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</si>
  <si>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</si>
  <si>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</si>
  <si>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</si>
  <si>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</si>
  <si>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</si>
  <si>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</si>
  <si>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</si>
  <si>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</si>
  <si>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</si>
  <si>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</si>
  <si>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</si>
  <si>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</si>
  <si>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</si>
  <si>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</si>
  <si>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</si>
  <si>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</si>
  <si>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</si>
  <si>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</si>
  <si>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</si>
  <si>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</si>
  <si>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</si>
  <si>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</si>
  <si>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</si>
  <si>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</si>
  <si>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</si>
  <si>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</si>
  <si>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</si>
  <si>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</si>
  <si>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</si>
  <si>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</si>
  <si>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</si>
  <si>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</si>
  <si>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</si>
  <si>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</si>
  <si>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</si>
  <si>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</si>
  <si>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</si>
  <si>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</si>
  <si>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</si>
  <si>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</si>
  <si>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</si>
  <si>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</si>
  <si>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</si>
  <si>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</si>
  <si>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</si>
  <si>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</si>
  <si>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</si>
  <si>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</si>
  <si>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</si>
  <si>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</si>
  <si>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</si>
  <si>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</si>
  <si>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</si>
  <si>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</si>
  <si>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</si>
  <si>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</si>
  <si>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</si>
  <si>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</si>
  <si>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</si>
  <si>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</si>
  <si>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</si>
  <si>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</si>
  <si>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</si>
  <si>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</si>
  <si>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</si>
  <si>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</si>
  <si>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</si>
  <si>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</si>
  <si>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</si>
  <si>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</si>
  <si>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</si>
  <si>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</si>
  <si>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</si>
  <si>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</si>
  <si>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</si>
  <si>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</si>
  <si>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</si>
  <si>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</si>
  <si>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</si>
  <si>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</si>
  <si>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</si>
  <si>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</si>
  <si>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</si>
  <si>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</si>
  <si>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</si>
  <si>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</si>
  <si>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</si>
  <si>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</si>
  <si>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</si>
  <si>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</si>
  <si>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</si>
  <si>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</si>
  <si>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</si>
  <si>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</si>
  <si>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</si>
  <si>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</si>
  <si>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</si>
  <si>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</si>
  <si>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</si>
  <si>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</si>
  <si>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</si>
  <si>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</si>
  <si>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</si>
  <si>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</si>
  <si>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</si>
  <si>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</si>
  <si>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</si>
  <si>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</si>
  <si>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</si>
  <si>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</si>
  <si>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</si>
  <si>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</si>
  <si>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</si>
  <si>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</si>
  <si>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</si>
  <si>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</si>
  <si>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</si>
  <si>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</si>
  <si>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</si>
  <si>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</si>
  <si>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</si>
  <si>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</si>
  <si>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</si>
  <si>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</si>
  <si>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</si>
  <si>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</si>
  <si>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</si>
  <si>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</si>
  <si>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</si>
  <si>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</si>
  <si>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</si>
  <si>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</si>
  <si>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</si>
  <si>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</si>
  <si>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</si>
  <si>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</si>
  <si>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</si>
  <si>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</si>
  <si>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</si>
  <si>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</si>
  <si>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</si>
  <si>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</si>
  <si>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</si>
  <si>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</si>
  <si>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</si>
  <si>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</si>
  <si>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</si>
  <si>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</si>
  <si>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</si>
  <si>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</si>
  <si>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</si>
  <si>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</si>
  <si>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</si>
  <si>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</si>
  <si>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</si>
  <si>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</si>
  <si>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</si>
  <si>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</si>
  <si>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</si>
  <si>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</si>
  <si>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</si>
  <si>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</si>
  <si>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</si>
  <si>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</si>
  <si>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</si>
  <si>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</si>
  <si>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</si>
  <si>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</si>
  <si>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</si>
  <si>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</si>
  <si>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</si>
  <si>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</si>
  <si>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</si>
  <si>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</si>
  <si>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</si>
  <si>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</si>
  <si>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</si>
  <si>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</si>
  <si>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</si>
  <si>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</si>
  <si>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</si>
  <si>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</si>
  <si>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</si>
  <si>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</si>
  <si>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</si>
  <si>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</si>
  <si>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</si>
  <si>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</si>
  <si>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</si>
  <si>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</si>
  <si>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</si>
  <si>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</si>
  <si>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</si>
  <si>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</si>
  <si>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</si>
  <si>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</si>
  <si>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</si>
  <si>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</si>
  <si>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</si>
  <si>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</si>
  <si>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</si>
  <si>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</si>
  <si>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</si>
  <si>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</si>
  <si>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</si>
  <si>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</si>
  <si>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</si>
  <si>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</si>
  <si>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</si>
  <si>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</si>
  <si>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</si>
  <si>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</si>
  <si>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</si>
  <si>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</si>
  <si>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</si>
  <si>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</si>
  <si>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</si>
  <si>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</si>
  <si>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</si>
  <si>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</si>
  <si>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</si>
  <si>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</si>
  <si>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</si>
  <si>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</si>
  <si>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</si>
  <si>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</si>
  <si>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</si>
  <si>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</si>
  <si>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</si>
  <si>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</si>
  <si>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</si>
  <si>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</si>
  <si>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</si>
  <si>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</si>
  <si>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</si>
  <si>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</si>
  <si>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</si>
  <si>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</si>
  <si>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</si>
  <si>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</si>
  <si>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</si>
  <si>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</si>
  <si>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</si>
  <si>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</si>
  <si>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</si>
  <si>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</si>
  <si>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</si>
  <si>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</si>
  <si>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</si>
  <si>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</si>
  <si>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</si>
  <si>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</si>
  <si>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</si>
  <si>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</si>
  <si>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</si>
  <si>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</si>
  <si>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</si>
  <si>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</si>
  <si>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</si>
  <si>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</si>
  <si>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</si>
  <si>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</si>
  <si>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</si>
  <si>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</si>
  <si>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</si>
  <si>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</si>
  <si>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</si>
  <si>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</si>
  <si>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</si>
  <si>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</si>
  <si>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</si>
  <si>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</si>
  <si>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</si>
  <si>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</si>
  <si>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</si>
  <si>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</si>
  <si>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</si>
  <si>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</si>
  <si>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</si>
  <si>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</si>
  <si>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</si>
  <si>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</si>
  <si>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</si>
  <si>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</si>
  <si>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</si>
  <si>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</si>
  <si>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</si>
  <si>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</si>
  <si>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</si>
  <si>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</si>
  <si>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</si>
  <si>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</si>
  <si>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</si>
  <si>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</si>
  <si>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</si>
  <si>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</si>
  <si>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</si>
  <si>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</si>
  <si>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</si>
  <si>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</si>
  <si>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</si>
  <si>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</si>
  <si>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</si>
  <si>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</si>
  <si>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</si>
  <si>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</si>
  <si>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</si>
  <si>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</si>
  <si>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</si>
  <si>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</si>
  <si>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</si>
  <si>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</si>
  <si>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</si>
  <si>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</si>
  <si>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</si>
  <si>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</si>
  <si>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</si>
  <si>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</si>
  <si>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</si>
  <si>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</si>
  <si>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</si>
  <si>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</si>
  <si>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</si>
  <si>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</si>
  <si>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</si>
  <si>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</si>
  <si>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</si>
  <si>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</si>
  <si>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</si>
  <si>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</si>
  <si>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</si>
  <si>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</si>
  <si>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</si>
  <si>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</si>
  <si>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</si>
  <si>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</si>
  <si>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</si>
  <si>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</si>
  <si>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</si>
  <si>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</si>
  <si>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</si>
  <si>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</si>
  <si>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</si>
  <si>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</si>
  <si>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</si>
  <si>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</si>
  <si>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</si>
  <si>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</si>
  <si>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</si>
  <si>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</si>
  <si>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</si>
  <si>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</si>
  <si>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</si>
  <si>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</si>
  <si>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</si>
  <si>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</si>
  <si>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</si>
  <si>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</si>
  <si>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</si>
  <si>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</si>
  <si>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</si>
  <si>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</si>
  <si>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</si>
  <si>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</si>
  <si>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</si>
  <si>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</si>
  <si>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</si>
  <si>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</si>
  <si>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</si>
  <si>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</si>
  <si>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</si>
  <si>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</si>
  <si>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</si>
  <si>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</si>
  <si>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</si>
  <si>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</si>
  <si>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</si>
  <si>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</si>
  <si>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</si>
  <si>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</si>
  <si>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</si>
  <si>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</si>
  <si>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</si>
  <si>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</si>
  <si>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</si>
  <si>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</si>
  <si>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</si>
  <si>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</si>
  <si>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</si>
  <si>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</si>
  <si>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</si>
  <si>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</si>
  <si>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</si>
  <si>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</si>
  <si>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</si>
  <si>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</si>
  <si>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</si>
  <si>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</si>
  <si>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</si>
  <si>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</si>
  <si>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</si>
  <si>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</si>
  <si>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</si>
  <si>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</si>
  <si>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</si>
  <si>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</si>
  <si>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</si>
  <si>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</si>
  <si>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</si>
  <si>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</si>
  <si>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</si>
  <si>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</si>
  <si>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</si>
  <si>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</si>
  <si>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</si>
  <si>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</si>
  <si>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</si>
  <si>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</si>
  <si>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</si>
  <si>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</si>
  <si>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</si>
  <si>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</si>
  <si>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</si>
  <si>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</si>
  <si>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</si>
  <si>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</si>
  <si>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</si>
  <si>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</si>
  <si>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</si>
  <si>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</si>
  <si>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</si>
  <si>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</si>
  <si>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</si>
  <si>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</si>
  <si>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</si>
  <si>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</si>
  <si>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</si>
  <si>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</si>
  <si>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</si>
  <si>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</si>
  <si>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</si>
  <si>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</si>
  <si>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</si>
  <si>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</si>
  <si>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</si>
  <si>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</si>
  <si>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</si>
  <si>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</si>
  <si>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</si>
  <si>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</si>
  <si>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</si>
  <si>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</si>
  <si>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</si>
  <si>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</si>
  <si>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</si>
  <si>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</si>
  <si>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</si>
  <si>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</si>
  <si>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</si>
  <si>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</si>
  <si>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</si>
  <si>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</si>
  <si>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</si>
  <si>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</si>
  <si>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</si>
  <si>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</si>
  <si>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</si>
  <si>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</si>
  <si>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</si>
  <si>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</si>
  <si>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</si>
  <si>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</si>
  <si>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</si>
  <si>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</si>
  <si>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</si>
  <si>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</si>
  <si>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</si>
  <si>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</si>
  <si>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</si>
  <si>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</si>
  <si>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</si>
  <si>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</si>
  <si>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</si>
  <si>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</si>
  <si>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</si>
  <si>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</si>
  <si>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</si>
  <si>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</si>
  <si>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</si>
  <si>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</si>
  <si>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</si>
  <si>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</si>
  <si>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</si>
  <si>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</si>
  <si>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</si>
  <si>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</si>
  <si>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</si>
  <si>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</si>
  <si>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</si>
  <si>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</si>
  <si>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</si>
  <si>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</si>
  <si>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</si>
  <si>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</si>
  <si>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</si>
  <si>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</si>
  <si>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</si>
  <si>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</si>
  <si>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</si>
  <si>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</si>
  <si>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</si>
  <si>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</si>
  <si>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</si>
  <si>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</si>
  <si>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</si>
  <si>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</si>
  <si>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</si>
  <si>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</si>
  <si>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</si>
  <si>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</si>
  <si>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</si>
  <si>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</si>
  <si>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</si>
  <si>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</si>
  <si>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</si>
  <si>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</si>
  <si>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</si>
  <si>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</si>
  <si>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</si>
  <si>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</si>
  <si>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</si>
  <si>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</si>
  <si>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</si>
  <si>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</si>
  <si>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</si>
  <si>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</si>
  <si>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</si>
  <si>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</si>
  <si>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</si>
  <si>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</si>
  <si>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</si>
  <si>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</si>
  <si>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</si>
  <si>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</si>
  <si>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</si>
  <si>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</si>
  <si>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</si>
  <si>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</si>
  <si>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</si>
  <si>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</si>
  <si>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</si>
  <si>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</si>
  <si>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</si>
  <si>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</si>
  <si>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</si>
  <si>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</si>
  <si>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</si>
  <si>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</si>
  <si>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</si>
  <si>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</si>
  <si>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</si>
  <si>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</si>
  <si>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</si>
  <si>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</si>
  <si>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</si>
  <si>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</si>
  <si>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</si>
  <si>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</si>
  <si>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</si>
  <si>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</si>
  <si>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</si>
  <si>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</si>
  <si>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</si>
  <si>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</si>
  <si>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</si>
  <si>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</si>
  <si>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</si>
  <si>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</si>
  <si>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</si>
  <si>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</si>
  <si>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</si>
  <si>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</si>
  <si>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</si>
  <si>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</si>
  <si>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</si>
  <si>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</si>
  <si>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</si>
  <si>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</si>
  <si>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</si>
  <si>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</si>
  <si>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</si>
  <si>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</si>
  <si>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</si>
  <si>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</si>
  <si>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</si>
  <si>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</si>
  <si>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</si>
  <si>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</si>
  <si>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</si>
  <si>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</si>
  <si>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</si>
  <si>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</si>
  <si>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</si>
  <si>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</si>
  <si>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</si>
  <si>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</si>
  <si>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</si>
  <si>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</si>
  <si>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</si>
  <si>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</si>
  <si>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</si>
  <si>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</si>
  <si>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</si>
  <si>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</si>
  <si>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</si>
  <si>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</si>
  <si>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</si>
  <si>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</si>
  <si>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</si>
  <si>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</si>
  <si>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</si>
  <si>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</si>
  <si>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</si>
  <si>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</si>
  <si>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</si>
  <si>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</si>
  <si>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</si>
  <si>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</si>
  <si>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</si>
  <si>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</si>
  <si>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</si>
  <si>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</si>
  <si>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</si>
  <si>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</si>
  <si>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</si>
  <si>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</si>
  <si>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</si>
  <si>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</si>
  <si>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</si>
  <si>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</si>
  <si>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</si>
  <si>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</si>
  <si>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</si>
  <si>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</si>
  <si>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</si>
  <si>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</si>
  <si>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</si>
  <si>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</si>
  <si>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</si>
  <si>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</si>
  <si>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</si>
  <si>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</si>
  <si>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</si>
  <si>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</si>
  <si>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</si>
  <si>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</si>
  <si>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</si>
  <si>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</si>
  <si>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</si>
  <si>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</si>
  <si>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</si>
  <si>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</si>
  <si>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</si>
  <si>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</si>
  <si>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</si>
  <si>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</si>
  <si>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</si>
  <si>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</si>
  <si>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</si>
  <si>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</si>
  <si>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</si>
  <si>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</si>
  <si>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</si>
  <si>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</si>
  <si>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</si>
  <si>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</si>
  <si>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</si>
  <si>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</si>
  <si>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</si>
  <si>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</si>
  <si>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</si>
  <si>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</si>
  <si>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</si>
  <si>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</si>
  <si>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</si>
  <si>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</si>
  <si>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</si>
  <si>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</si>
  <si>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</si>
  <si>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</si>
  <si>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</si>
  <si>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</si>
  <si>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</si>
  <si>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</si>
  <si>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</si>
  <si>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</si>
  <si>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</si>
  <si>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</si>
  <si>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</si>
  <si>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</si>
  <si>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</si>
  <si>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</si>
  <si>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</si>
  <si>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</si>
  <si>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</si>
  <si>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</si>
  <si>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</si>
  <si>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</si>
  <si>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</si>
  <si>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</si>
  <si>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</si>
  <si>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</si>
  <si>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</si>
  <si>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</si>
  <si>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</si>
  <si>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</si>
  <si>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</si>
  <si>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</si>
  <si>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</si>
  <si>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</si>
  <si>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</si>
  <si>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</si>
  <si>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</si>
  <si>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</si>
  <si>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</si>
  <si>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</si>
  <si>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</si>
  <si>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</si>
  <si>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</si>
  <si>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</si>
  <si>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</si>
  <si>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</si>
  <si>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</si>
  <si>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</si>
  <si>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</si>
  <si>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</si>
  <si>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</si>
  <si>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</si>
  <si>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</si>
  <si>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</si>
  <si>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</si>
  <si>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</si>
  <si>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</si>
  <si>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</si>
  <si>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</si>
  <si>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</si>
  <si>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</si>
  <si>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</si>
  <si>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</si>
  <si>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</si>
  <si>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</si>
  <si>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</si>
  <si>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</si>
  <si>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</si>
  <si>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</si>
  <si>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</si>
  <si>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</si>
  <si>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</si>
  <si>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</si>
  <si>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</si>
  <si>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</si>
  <si>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</si>
  <si>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</si>
  <si>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</si>
  <si>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</si>
  <si>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</si>
  <si>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</si>
  <si>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</si>
  <si>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</si>
  <si>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</si>
  <si>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</si>
  <si>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</si>
  <si>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</si>
  <si>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</si>
  <si>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</si>
  <si>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</si>
  <si>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</si>
  <si>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</si>
  <si>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</si>
  <si>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</si>
  <si>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</si>
  <si>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</si>
  <si>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</si>
  <si>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</si>
  <si>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</si>
  <si>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</si>
  <si>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</si>
  <si>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</si>
  <si>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</si>
  <si>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</si>
  <si>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</si>
  <si>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</si>
  <si>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</si>
  <si>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</si>
  <si>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</si>
  <si>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</si>
  <si>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</si>
  <si>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</si>
  <si>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</si>
  <si>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</si>
  <si>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</si>
  <si>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</si>
  <si>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</si>
  <si>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</si>
  <si>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</si>
  <si>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</si>
  <si>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</si>
  <si>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</si>
  <si>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</si>
  <si>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</si>
  <si>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</si>
  <si>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</si>
  <si>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</si>
  <si>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</si>
  <si>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</si>
  <si>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</si>
  <si>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</si>
  <si>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</si>
  <si>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</si>
  <si>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</si>
  <si>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</si>
  <si>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</si>
  <si>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</si>
  <si>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</si>
  <si>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</si>
  <si>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</si>
  <si>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</si>
  <si>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</si>
  <si>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</si>
  <si>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</si>
  <si>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</si>
  <si>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</si>
  <si>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</si>
  <si>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</si>
  <si>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</si>
  <si>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</si>
  <si>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</si>
  <si>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</si>
  <si>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</si>
  <si>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</si>
  <si>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</si>
  <si>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</si>
  <si>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</si>
  <si>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</si>
  <si>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</si>
  <si>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</si>
  <si>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</si>
  <si>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</si>
  <si>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</si>
  <si>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</si>
  <si>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</si>
  <si>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</si>
  <si>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</si>
  <si>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</si>
  <si>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</si>
  <si>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</si>
  <si>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</si>
  <si>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</si>
  <si>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</si>
  <si>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</si>
  <si>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</si>
  <si>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</si>
  <si>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</si>
  <si>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</si>
  <si>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</si>
  <si>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</si>
  <si>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</si>
  <si>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</si>
  <si>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</si>
  <si>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</si>
  <si>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</si>
  <si>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</si>
  <si>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</si>
  <si>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</si>
  <si>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</si>
  <si>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</si>
  <si>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</si>
  <si>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</si>
  <si>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</si>
  <si>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</si>
  <si>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</si>
  <si>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</si>
  <si>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</si>
  <si>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</si>
  <si>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</si>
  <si>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</si>
  <si>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</si>
  <si>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</si>
  <si>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</si>
  <si>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</si>
  <si>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</si>
  <si>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</si>
  <si>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</si>
  <si>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</si>
  <si>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</si>
  <si>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</si>
  <si>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</si>
  <si>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</si>
  <si>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</si>
  <si>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</si>
  <si>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</si>
  <si>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</si>
  <si>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</si>
  <si>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</si>
  <si>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</si>
  <si>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</si>
  <si>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</si>
  <si>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</si>
  <si>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</si>
  <si>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</si>
  <si>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</si>
  <si>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</si>
  <si>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</si>
  <si>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</si>
  <si>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</si>
  <si>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</si>
  <si>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</si>
  <si>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</si>
  <si>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</si>
  <si>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</si>
  <si>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</si>
  <si>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</si>
  <si>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</si>
  <si>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</si>
  <si>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</si>
  <si>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</si>
  <si>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</si>
  <si>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</si>
  <si>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</si>
  <si>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</si>
  <si>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</si>
  <si>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</si>
  <si>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</si>
  <si>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</si>
  <si>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</si>
  <si>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</si>
  <si>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</si>
  <si>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</si>
  <si>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</si>
  <si>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</si>
  <si>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</si>
  <si>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</si>
  <si>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</si>
  <si>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</si>
  <si>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</si>
  <si>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</si>
  <si>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</si>
  <si>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</si>
  <si>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</si>
  <si>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</si>
  <si>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</si>
  <si>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</si>
  <si>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</si>
  <si>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</si>
  <si>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</si>
  <si>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</si>
  <si>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</si>
  <si>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</si>
  <si>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</si>
  <si>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</si>
  <si>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</si>
  <si>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</si>
  <si>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</si>
  <si>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</si>
  <si>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</si>
  <si>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</si>
  <si>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</si>
  <si>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</si>
  <si>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</si>
  <si>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</si>
  <si>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</si>
  <si>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</si>
  <si>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</si>
  <si>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</si>
  <si>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</si>
  <si>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</si>
  <si>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</si>
  <si>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</si>
  <si>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</si>
  <si>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</si>
  <si>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</si>
  <si>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</si>
  <si>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</si>
  <si>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</si>
  <si>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</si>
  <si>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</si>
  <si>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</si>
  <si>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</si>
  <si>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</si>
  <si>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</si>
  <si>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</si>
  <si>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</si>
  <si>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</si>
  <si>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</si>
  <si>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</si>
  <si>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</si>
  <si>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</si>
  <si>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</si>
  <si>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</si>
  <si>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</si>
  <si>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</si>
  <si>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</si>
  <si>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</si>
  <si>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</si>
  <si>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</si>
  <si>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</si>
  <si>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</si>
  <si>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</si>
  <si>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</si>
  <si>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</si>
  <si>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</si>
  <si>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</si>
  <si>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</si>
  <si>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</si>
  <si>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</si>
  <si>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</si>
  <si>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</si>
  <si>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</si>
  <si>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</si>
  <si>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</si>
  <si>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</si>
  <si>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</si>
  <si>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</si>
  <si>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</si>
  <si>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</si>
  <si>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</si>
  <si>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</si>
  <si>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</si>
  <si>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</si>
  <si>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</si>
  <si>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</si>
  <si>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</si>
  <si>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</si>
  <si>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</si>
  <si>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</si>
  <si>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</si>
  <si>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</si>
  <si>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</si>
  <si>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</si>
  <si>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</si>
  <si>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</si>
  <si>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</si>
  <si>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</si>
  <si>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</si>
  <si>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</si>
  <si>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</si>
  <si>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</si>
  <si>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</si>
  <si>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</si>
  <si>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</si>
  <si>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</si>
  <si>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</si>
  <si>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</si>
  <si>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</si>
  <si>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</si>
  <si>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</si>
  <si>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</si>
  <si>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</si>
  <si>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</si>
  <si>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</si>
  <si>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</si>
  <si>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</si>
  <si>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</si>
  <si>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</si>
  <si>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</si>
  <si>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</si>
  <si>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</si>
  <si>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</si>
  <si>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</si>
  <si>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</si>
  <si>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</si>
  <si>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</si>
  <si>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</si>
  <si>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</si>
  <si>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</si>
  <si>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</si>
  <si>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</si>
  <si>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</si>
  <si>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</si>
  <si>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</si>
  <si>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</si>
  <si>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</si>
  <si>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</si>
  <si>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</si>
  <si>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</si>
  <si>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</si>
  <si>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</si>
  <si>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</si>
  <si>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</si>
  <si>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</si>
  <si>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</si>
  <si>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</si>
  <si>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</si>
  <si>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</si>
  <si>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</si>
  <si>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</si>
  <si>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</si>
  <si>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</si>
  <si>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</si>
  <si>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</si>
  <si>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</si>
  <si>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</si>
  <si>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</si>
  <si>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</si>
  <si>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</si>
  <si>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</si>
  <si>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</si>
  <si>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</si>
  <si>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</si>
  <si>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</si>
  <si>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</si>
  <si>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</si>
  <si>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</si>
  <si>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</si>
  <si>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</si>
  <si>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</si>
  <si>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</si>
  <si>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</si>
  <si>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</si>
  <si>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</si>
  <si>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</si>
  <si>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</si>
  <si>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</si>
  <si>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</si>
  <si>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</si>
  <si>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</si>
  <si>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</si>
  <si>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</si>
  <si>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</si>
  <si>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</si>
  <si>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</si>
  <si>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</si>
  <si>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</si>
  <si>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</si>
  <si>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</si>
  <si>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</si>
  <si>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</si>
  <si>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</si>
  <si>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</si>
  <si>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</si>
  <si>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</si>
  <si>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</si>
  <si>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</si>
  <si>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</si>
  <si>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</si>
  <si>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</si>
  <si>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</si>
  <si>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</si>
  <si>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</si>
  <si>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</si>
  <si>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</si>
  <si>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</si>
  <si>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</si>
  <si>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</si>
  <si>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</si>
  <si>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</si>
  <si>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</si>
  <si>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</si>
  <si>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</si>
  <si>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</si>
  <si>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</si>
  <si>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</si>
  <si>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</si>
  <si>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</si>
  <si>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</si>
  <si>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</si>
  <si>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</si>
  <si>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</si>
  <si>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</si>
  <si>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</si>
  <si>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</si>
  <si>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</si>
  <si>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</si>
  <si>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</si>
  <si>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</si>
  <si>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</si>
  <si>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</si>
  <si>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</si>
  <si>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</si>
  <si>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</si>
  <si>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</si>
  <si>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</si>
  <si>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</si>
  <si>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</si>
  <si>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</si>
  <si>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</si>
  <si>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</si>
  <si>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</si>
  <si>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</si>
  <si>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</si>
  <si>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</si>
  <si>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</si>
  <si>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</si>
  <si>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</si>
  <si>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</si>
  <si>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</si>
  <si>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</si>
  <si>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</si>
  <si>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</si>
  <si>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</si>
  <si>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</si>
  <si>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</si>
  <si>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</si>
  <si>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</si>
  <si>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</si>
  <si>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</si>
  <si>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</si>
  <si>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</si>
  <si>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</si>
  <si>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</si>
  <si>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</si>
  <si>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</si>
  <si>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</si>
  <si>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</si>
  <si>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</si>
  <si>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</si>
  <si>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</si>
  <si>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</si>
  <si>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</si>
  <si>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</si>
  <si>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</si>
  <si>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</si>
  <si>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</si>
  <si>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</si>
  <si>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</si>
  <si>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</si>
  <si>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</si>
  <si>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</si>
  <si>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</si>
  <si>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</si>
  <si>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</si>
  <si>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</si>
  <si>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</si>
  <si>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</si>
  <si>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</si>
  <si>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</si>
  <si>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</si>
  <si>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</si>
  <si>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</si>
  <si>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</si>
  <si>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</si>
  <si>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</si>
  <si>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</si>
  <si>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</si>
  <si>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</si>
  <si>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</si>
  <si>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</si>
  <si>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</si>
  <si>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</si>
  <si>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</si>
  <si>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</si>
  <si>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</si>
  <si>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</si>
  <si>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</si>
  <si>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</si>
  <si>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</si>
  <si>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</si>
  <si>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</si>
  <si>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</si>
  <si>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</si>
  <si>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</si>
  <si>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</si>
  <si>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</si>
  <si>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</si>
  <si>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</si>
  <si>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</si>
  <si>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</si>
  <si>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</si>
  <si>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</si>
  <si>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</si>
  <si>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</si>
  <si>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</si>
  <si>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</si>
  <si>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</si>
  <si>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</si>
  <si>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</si>
  <si>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</si>
  <si>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</si>
  <si>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</si>
  <si>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</si>
  <si>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</si>
  <si>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</si>
  <si>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</si>
  <si>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</si>
  <si>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</si>
  <si>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</si>
  <si>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</si>
  <si>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</si>
  <si>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</si>
  <si>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</si>
  <si>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</si>
  <si>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</si>
  <si>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</si>
  <si>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</si>
  <si>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</si>
  <si>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</si>
  <si>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</si>
  <si>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</si>
  <si>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</si>
  <si>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</si>
  <si>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</si>
  <si>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</si>
  <si>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</si>
  <si>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</si>
  <si>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</si>
  <si>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</si>
  <si>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</si>
  <si>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</si>
  <si>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</si>
  <si>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</si>
  <si>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</si>
  <si>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</si>
  <si>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</si>
  <si>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</si>
  <si>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</si>
  <si>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</si>
  <si>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</si>
  <si>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</si>
  <si>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</si>
  <si>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</si>
  <si>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</si>
  <si>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</si>
  <si>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</si>
  <si>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</si>
  <si>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</si>
  <si>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</si>
  <si>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</si>
  <si>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</si>
  <si>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</si>
  <si>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</si>
  <si>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</si>
  <si>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</si>
  <si>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</si>
  <si>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</si>
  <si>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</si>
  <si>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</si>
  <si>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</si>
  <si>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</si>
  <si>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</si>
  <si>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</si>
  <si>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</si>
  <si>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</si>
  <si>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</si>
  <si>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</si>
  <si>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</si>
  <si>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</si>
  <si>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</si>
  <si>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</si>
  <si>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</si>
  <si>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</si>
  <si>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</si>
  <si>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</si>
  <si>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</si>
  <si>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</si>
  <si>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</si>
  <si>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</si>
  <si>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</si>
  <si>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</si>
  <si>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</si>
  <si>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</si>
  <si>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</si>
  <si>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</si>
  <si>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</si>
  <si>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</si>
  <si>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</si>
  <si>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</si>
  <si>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</si>
  <si>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</si>
  <si>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</si>
  <si>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</si>
  <si>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</si>
  <si>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</si>
  <si>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</si>
  <si>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</si>
  <si>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</si>
  <si>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</si>
  <si>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</si>
  <si>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</si>
  <si>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</si>
  <si>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</si>
  <si>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</si>
  <si>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</si>
  <si>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</si>
  <si>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</si>
  <si>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</si>
  <si>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</si>
  <si>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</si>
  <si>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</si>
  <si>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</si>
  <si>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</si>
  <si>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</si>
  <si>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</si>
  <si>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</si>
  <si>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</si>
  <si>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</si>
  <si>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</si>
  <si>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</si>
  <si>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</si>
  <si>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</si>
  <si>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</si>
  <si>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</si>
  <si>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</si>
  <si>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</si>
  <si>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</si>
  <si>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</si>
  <si>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</si>
  <si>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</si>
  <si>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</si>
  <si>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</si>
  <si>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</si>
  <si>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</si>
  <si>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</si>
  <si>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</si>
  <si>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</si>
  <si>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</si>
  <si>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</si>
  <si>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</si>
  <si>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</si>
  <si>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</si>
  <si>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</si>
  <si>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</si>
  <si>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</si>
  <si>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</si>
  <si>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</si>
  <si>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</si>
  <si>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</si>
  <si>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</si>
  <si>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</si>
  <si>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</si>
  <si>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</si>
  <si>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</si>
  <si>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</si>
  <si>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</si>
  <si>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</si>
  <si>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</si>
  <si>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</si>
  <si>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</si>
  <si>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</si>
  <si>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</si>
  <si>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</si>
  <si>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</si>
  <si>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</si>
  <si>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</si>
  <si>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</si>
  <si>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</si>
  <si>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</si>
  <si>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</si>
  <si>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</si>
  <si>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</si>
  <si>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</si>
  <si>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</si>
  <si>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</si>
  <si>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</si>
  <si>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</si>
  <si>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</si>
  <si>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</si>
  <si>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</si>
  <si>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</si>
  <si>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</si>
  <si>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</si>
  <si>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</si>
  <si>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</si>
  <si>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</si>
  <si>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</si>
  <si>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</si>
  <si>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</si>
  <si>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</si>
  <si>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</si>
  <si>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</si>
  <si>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</si>
  <si>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</si>
  <si>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</si>
  <si>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</si>
  <si>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</si>
  <si>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</si>
  <si>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</si>
  <si>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</si>
  <si>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</si>
  <si>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</si>
  <si>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</si>
  <si>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</si>
  <si>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</si>
  <si>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</si>
  <si>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</si>
  <si>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</si>
  <si>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</si>
  <si>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</si>
  <si>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</si>
  <si>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</si>
  <si>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</si>
  <si>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</si>
  <si>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</si>
  <si>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</si>
  <si>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</si>
  <si>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</si>
  <si>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</si>
  <si>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</si>
  <si>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</si>
  <si>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</si>
  <si>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</si>
  <si>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</si>
  <si>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</si>
  <si>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</si>
  <si>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</si>
  <si>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</si>
  <si>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</si>
  <si>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</si>
  <si>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</si>
  <si>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</si>
  <si>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</si>
  <si>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</si>
  <si>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</si>
  <si>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</si>
  <si>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</si>
  <si>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</si>
  <si>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</si>
  <si>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</si>
  <si>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</si>
  <si>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</si>
  <si>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</si>
  <si>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</si>
  <si>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</si>
  <si>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</si>
  <si>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</si>
  <si>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</si>
  <si>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</si>
  <si>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</si>
  <si>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</si>
  <si>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</si>
  <si>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</si>
  <si>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</si>
  <si>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</si>
  <si>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</si>
  <si>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</si>
  <si>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</si>
  <si>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</si>
  <si>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</si>
  <si>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</si>
  <si>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</si>
  <si>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</si>
  <si>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</si>
  <si>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</si>
  <si>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</si>
  <si>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</si>
  <si>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</si>
  <si>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</si>
  <si>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</si>
  <si>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</si>
  <si>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</si>
  <si>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</si>
  <si>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</si>
  <si>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</si>
  <si>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</si>
  <si>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</si>
  <si>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</si>
  <si>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</si>
  <si>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</si>
  <si>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</si>
  <si>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</si>
  <si>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</si>
  <si>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</si>
  <si>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</si>
  <si>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</si>
  <si>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</si>
  <si>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</si>
  <si>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</si>
  <si>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</si>
  <si>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</si>
  <si>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</si>
  <si>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</si>
  <si>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</si>
  <si>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</si>
  <si>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</si>
  <si>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</si>
  <si>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</si>
  <si>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</si>
  <si>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</si>
  <si>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</si>
  <si>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</si>
  <si>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</si>
  <si>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</si>
  <si>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</si>
  <si>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</si>
  <si>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</si>
  <si>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</si>
  <si>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</si>
  <si>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</si>
  <si>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</si>
  <si>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</si>
  <si>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</si>
  <si>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</si>
  <si>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</si>
  <si>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</si>
  <si>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</si>
  <si>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</si>
  <si>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</si>
  <si>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</si>
  <si>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</si>
  <si>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</si>
  <si>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</si>
  <si>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</si>
  <si>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</si>
  <si>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</si>
  <si>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</si>
  <si>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</si>
  <si>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</si>
  <si>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</si>
  <si>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</si>
  <si>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</si>
  <si>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</si>
  <si>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</si>
  <si>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</si>
  <si>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</si>
  <si>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</si>
  <si>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</si>
  <si>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</si>
  <si>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</si>
  <si>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</si>
  <si>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</si>
  <si>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</si>
  <si>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</si>
  <si>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</si>
  <si>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</si>
  <si>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</si>
  <si>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</si>
  <si>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</si>
  <si>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</si>
  <si>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</si>
  <si>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</si>
  <si>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</si>
  <si>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</si>
  <si>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</si>
  <si>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</si>
  <si>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</si>
  <si>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</si>
  <si>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</si>
  <si>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</si>
  <si>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</si>
  <si>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</si>
  <si>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</si>
  <si>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</si>
  <si>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</si>
  <si>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</si>
  <si>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</si>
  <si>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</si>
  <si>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</si>
  <si>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</si>
  <si>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</si>
  <si>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</si>
  <si>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</si>
  <si>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</si>
  <si>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</si>
  <si>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</si>
  <si>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</si>
  <si>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</si>
  <si>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</si>
  <si>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</si>
  <si>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</si>
  <si>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</si>
  <si>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</si>
  <si>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</si>
  <si>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</si>
  <si>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</si>
  <si>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</si>
  <si>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</si>
  <si>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</si>
  <si>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</si>
  <si>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</si>
  <si>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</si>
  <si>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</si>
  <si>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</si>
  <si>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</si>
  <si>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</si>
  <si>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</si>
  <si>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</si>
  <si>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</si>
  <si>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</si>
  <si>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</si>
  <si>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</si>
  <si>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</si>
  <si>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</si>
  <si>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</si>
  <si>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</si>
  <si>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</si>
  <si>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</si>
  <si>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</si>
  <si>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</si>
  <si>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</si>
  <si>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</si>
  <si>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</si>
  <si>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</si>
  <si>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</si>
  <si>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</si>
  <si>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</si>
  <si>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</si>
  <si>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</si>
  <si>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</si>
  <si>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</si>
  <si>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</si>
  <si>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</si>
  <si>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</si>
  <si>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</si>
  <si>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</si>
  <si>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</si>
  <si>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</si>
  <si>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</si>
  <si>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</si>
  <si>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</si>
  <si>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</si>
  <si>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</si>
  <si>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</si>
  <si>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</si>
  <si>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</si>
  <si>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</si>
  <si>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</si>
  <si>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</si>
  <si>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</si>
  <si>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</si>
  <si>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</si>
  <si>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</si>
  <si>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</si>
  <si>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</si>
  <si>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</si>
  <si>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</si>
  <si>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</si>
  <si>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</si>
  <si>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</si>
  <si>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</si>
  <si>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</si>
  <si>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</si>
  <si>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</si>
  <si>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</si>
  <si>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</si>
  <si>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</si>
  <si>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</si>
  <si>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</si>
  <si>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</si>
  <si>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</si>
  <si>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</si>
  <si>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</si>
  <si>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</si>
  <si>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</si>
  <si>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</si>
  <si>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</si>
  <si>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</si>
  <si>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</si>
  <si>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</si>
  <si>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</si>
  <si>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</si>
  <si>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</si>
  <si>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</si>
  <si>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</si>
  <si>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</si>
  <si>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</si>
  <si>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</si>
  <si>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</si>
  <si>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</si>
  <si>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</si>
  <si>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</si>
  <si>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</si>
  <si>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</si>
  <si>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</si>
  <si>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</si>
  <si>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</si>
  <si>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</si>
  <si>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</si>
  <si>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</si>
  <si>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</si>
  <si>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</si>
  <si>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</si>
  <si>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</si>
  <si>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</si>
  <si>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</si>
  <si>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</si>
  <si>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</si>
  <si>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</si>
  <si>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</si>
  <si>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</si>
  <si>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</si>
  <si>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</si>
  <si>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</si>
  <si>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</si>
  <si>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</si>
  <si>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</si>
  <si>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</si>
  <si>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</si>
  <si>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</si>
  <si>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</si>
  <si>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</si>
  <si>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</si>
  <si>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</si>
  <si>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</si>
  <si>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</si>
  <si>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</si>
  <si>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</si>
  <si>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</si>
  <si>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</si>
  <si>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</si>
  <si>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</si>
  <si>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</si>
  <si>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</si>
  <si>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</si>
  <si>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</si>
  <si>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</si>
  <si>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</si>
  <si>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</si>
  <si>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</si>
  <si>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</si>
  <si>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</si>
  <si>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</si>
  <si>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</si>
  <si>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</si>
  <si>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</si>
  <si>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</si>
  <si>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</si>
  <si>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</si>
  <si>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</si>
  <si>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</si>
  <si>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</si>
  <si>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</si>
  <si>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</si>
  <si>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</si>
  <si>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</si>
  <si>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</si>
  <si>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</si>
  <si>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</si>
  <si>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</si>
  <si>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</si>
  <si>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</si>
  <si>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</si>
  <si>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</si>
  <si>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</si>
  <si>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</si>
  <si>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</si>
  <si>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</si>
  <si>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</si>
  <si>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</si>
  <si>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</si>
  <si>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</si>
  <si>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</si>
  <si>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</si>
  <si>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</si>
  <si>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</si>
  <si>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</si>
  <si>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</si>
  <si>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</si>
  <si>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</si>
  <si>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</si>
  <si>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</si>
  <si>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</si>
  <si>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</si>
  <si>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</si>
  <si>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</si>
  <si>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</si>
  <si>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</si>
  <si>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</si>
  <si>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</si>
  <si>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</si>
  <si>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</si>
  <si>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</si>
  <si>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</si>
  <si>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</si>
  <si>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</si>
  <si>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</si>
  <si>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</si>
  <si>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</si>
  <si>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</si>
  <si>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</si>
  <si>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</si>
  <si>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</si>
  <si>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</si>
  <si>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</si>
  <si>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</si>
  <si>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</si>
  <si>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</si>
  <si>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</si>
  <si>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</si>
  <si>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</si>
  <si>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</si>
  <si>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</si>
  <si>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</si>
  <si>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</si>
  <si>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</si>
  <si>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</si>
  <si>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</si>
  <si>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</si>
  <si>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</si>
  <si>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</si>
  <si>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</si>
  <si>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</si>
  <si>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</si>
  <si>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</si>
  <si>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</si>
  <si>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</si>
  <si>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</si>
  <si>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</si>
  <si>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</si>
  <si>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</si>
  <si>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</si>
  <si>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</si>
  <si>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</si>
  <si>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</si>
  <si>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</si>
  <si>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</si>
  <si>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</si>
  <si>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</si>
  <si>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</si>
  <si>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</si>
  <si>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</si>
  <si>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</si>
  <si>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</si>
  <si>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</si>
  <si>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</si>
  <si>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</si>
  <si>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2021-73-10001816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</si>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</sst>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5" zoomScale="70" zoomScaleNormal="70" zoomScaleSheetLayoutView="40" zoomScalePageLayoutView="40" workbookViewId="0">
      <selection activeCell="I204" sqref="I20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3" t="s">
        <v>2653</v>
      </c>
      <c r="D2" s="194"/>
      <c r="E2" s="194"/>
      <c r="F2" s="194"/>
      <c r="G2" s="194"/>
      <c r="H2" s="194"/>
      <c r="I2" s="194"/>
      <c r="J2" s="194"/>
      <c r="K2" s="194"/>
      <c r="L2" s="169" t="s">
        <v>2640</v>
      </c>
      <c r="M2" s="169"/>
      <c r="N2" s="177" t="s">
        <v>2641</v>
      </c>
      <c r="O2" s="178"/>
    </row>
    <row r="3" spans="1:20" ht="33" customHeight="1" x14ac:dyDescent="0.3">
      <c r="A3" s="9"/>
      <c r="B3" s="8"/>
      <c r="C3" s="195"/>
      <c r="D3" s="196"/>
      <c r="E3" s="196"/>
      <c r="F3" s="196"/>
      <c r="G3" s="196"/>
      <c r="H3" s="196"/>
      <c r="I3" s="196"/>
      <c r="J3" s="196"/>
      <c r="K3" s="196"/>
      <c r="L3" s="179" t="s">
        <v>1</v>
      </c>
      <c r="M3" s="179"/>
      <c r="N3" s="179" t="s">
        <v>2642</v>
      </c>
      <c r="O3" s="181"/>
    </row>
    <row r="4" spans="1:20" ht="24.75" customHeight="1" thickBot="1" x14ac:dyDescent="0.35">
      <c r="A4" s="10"/>
      <c r="B4" s="12"/>
      <c r="C4" s="197"/>
      <c r="D4" s="198"/>
      <c r="E4" s="198"/>
      <c r="F4" s="198"/>
      <c r="G4" s="198"/>
      <c r="H4" s="198"/>
      <c r="I4" s="198"/>
      <c r="J4" s="198"/>
      <c r="K4" s="198"/>
      <c r="L4" s="182" t="s">
        <v>0</v>
      </c>
      <c r="M4" s="182"/>
      <c r="N4" s="182"/>
      <c r="O4" s="18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2676</v>
      </c>
      <c r="D15" s="35"/>
      <c r="E15" s="35"/>
      <c r="F15" s="5"/>
      <c r="G15" s="32" t="s">
        <v>1168</v>
      </c>
      <c r="H15" s="102" t="s">
        <v>986</v>
      </c>
      <c r="I15" s="32" t="s">
        <v>2624</v>
      </c>
      <c r="J15" s="107" t="s">
        <v>2626</v>
      </c>
      <c r="L15" s="199" t="s">
        <v>8</v>
      </c>
      <c r="M15" s="199"/>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0" t="s">
        <v>21</v>
      </c>
      <c r="B17" s="171"/>
      <c r="C17" s="171"/>
      <c r="D17" s="171"/>
      <c r="E17" s="171"/>
      <c r="F17" s="171"/>
      <c r="G17" s="171"/>
      <c r="H17" s="170" t="s">
        <v>12</v>
      </c>
      <c r="I17" s="171"/>
      <c r="J17" s="171"/>
      <c r="K17" s="171"/>
      <c r="L17" s="171"/>
      <c r="M17" s="171"/>
      <c r="N17" s="171"/>
      <c r="O17" s="17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176"/>
      <c r="I20" s="138" t="s">
        <v>986</v>
      </c>
      <c r="J20" s="139" t="s">
        <v>1022</v>
      </c>
      <c r="K20" s="140">
        <v>1497828622</v>
      </c>
      <c r="L20" s="141">
        <v>44242</v>
      </c>
      <c r="M20" s="141">
        <v>44561</v>
      </c>
      <c r="N20" s="125">
        <f>+(M20-L20)/30</f>
        <v>10.633333333333333</v>
      </c>
      <c r="O20" s="128"/>
      <c r="U20" s="124"/>
      <c r="V20" s="104">
        <f ca="1">NOW()</f>
        <v>44194.756593402781</v>
      </c>
      <c r="W20" s="104">
        <f ca="1">NOW()</f>
        <v>44194.756593402781</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9"/>
      <c r="I37" s="120"/>
      <c r="J37" s="120"/>
      <c r="K37" s="120"/>
      <c r="L37" s="120"/>
      <c r="M37" s="120"/>
      <c r="N37" s="120"/>
      <c r="O37" s="121"/>
    </row>
    <row r="38" spans="1:16" ht="21" customHeight="1" x14ac:dyDescent="0.3">
      <c r="A38" s="9"/>
      <c r="B38" s="168" t="str">
        <f>VLOOKUP(B20,EAS!A2:B1439,2,0)</f>
        <v>ESCUELA GALAN PARA EL DESARROLLO DE LA DEMOCRACIA</v>
      </c>
      <c r="C38" s="168"/>
      <c r="D38" s="168"/>
      <c r="E38" s="168"/>
      <c r="F38" s="168"/>
      <c r="G38" s="5"/>
      <c r="H38" s="122"/>
      <c r="I38" s="180" t="s">
        <v>7</v>
      </c>
      <c r="J38" s="180"/>
      <c r="K38" s="180"/>
      <c r="L38" s="180"/>
      <c r="M38" s="180"/>
      <c r="N38" s="180"/>
      <c r="O38" s="123"/>
    </row>
    <row r="39" spans="1:16" ht="42.9" customHeight="1" thickBot="1" x14ac:dyDescent="0.35">
      <c r="A39" s="10"/>
      <c r="B39" s="11"/>
      <c r="C39" s="11"/>
      <c r="D39" s="11"/>
      <c r="E39" s="11"/>
      <c r="F39" s="11"/>
      <c r="G39" s="11"/>
      <c r="H39" s="10"/>
      <c r="I39" s="212" t="s">
        <v>2677</v>
      </c>
      <c r="J39" s="212"/>
      <c r="K39" s="212"/>
      <c r="L39" s="212"/>
      <c r="M39" s="212"/>
      <c r="N39" s="212"/>
      <c r="O39" s="12"/>
    </row>
    <row r="40" spans="1:16" ht="15" thickBot="1" x14ac:dyDescent="0.35"/>
    <row r="41" spans="1:16" s="19" customFormat="1" ht="31.5" customHeight="1" thickBot="1" x14ac:dyDescent="0.35">
      <c r="A41" s="170" t="s">
        <v>3</v>
      </c>
      <c r="B41" s="171"/>
      <c r="C41" s="171"/>
      <c r="D41" s="171"/>
      <c r="E41" s="171"/>
      <c r="F41" s="171"/>
      <c r="G41" s="171"/>
      <c r="H41" s="171"/>
      <c r="I41" s="171"/>
      <c r="J41" s="171"/>
      <c r="K41" s="171"/>
      <c r="L41" s="171"/>
      <c r="M41" s="171"/>
      <c r="N41" s="171"/>
      <c r="O41" s="172"/>
      <c r="P41" s="76"/>
    </row>
    <row r="42" spans="1:16" ht="8.25" customHeight="1" thickBot="1" x14ac:dyDescent="0.35"/>
    <row r="43" spans="1:16" s="19" customFormat="1" ht="31.5" customHeight="1" thickBot="1" x14ac:dyDescent="0.35">
      <c r="A43" s="214" t="s">
        <v>4</v>
      </c>
      <c r="B43" s="215"/>
      <c r="C43" s="215"/>
      <c r="D43" s="215"/>
      <c r="E43" s="215"/>
      <c r="F43" s="215"/>
      <c r="G43" s="215"/>
      <c r="H43" s="215"/>
      <c r="I43" s="215"/>
      <c r="J43" s="215"/>
      <c r="K43" s="215"/>
      <c r="L43" s="215"/>
      <c r="M43" s="215"/>
      <c r="N43" s="215"/>
      <c r="O43" s="216"/>
      <c r="P43" s="76"/>
    </row>
    <row r="44" spans="1:16" ht="15" customHeight="1" x14ac:dyDescent="0.3">
      <c r="A44" s="217" t="s">
        <v>2654</v>
      </c>
      <c r="B44" s="218"/>
      <c r="C44" s="218"/>
      <c r="D44" s="218"/>
      <c r="E44" s="218"/>
      <c r="F44" s="218"/>
      <c r="G44" s="218"/>
      <c r="H44" s="218"/>
      <c r="I44" s="218"/>
      <c r="J44" s="218"/>
      <c r="K44" s="218"/>
      <c r="L44" s="218"/>
      <c r="M44" s="218"/>
      <c r="N44" s="218"/>
      <c r="O44" s="219"/>
    </row>
    <row r="45" spans="1:16" x14ac:dyDescent="0.3">
      <c r="A45" s="220"/>
      <c r="B45" s="221"/>
      <c r="C45" s="221"/>
      <c r="D45" s="221"/>
      <c r="E45" s="221"/>
      <c r="F45" s="221"/>
      <c r="G45" s="221"/>
      <c r="H45" s="221"/>
      <c r="I45" s="221"/>
      <c r="J45" s="221"/>
      <c r="K45" s="221"/>
      <c r="L45" s="221"/>
      <c r="M45" s="221"/>
      <c r="N45" s="221"/>
      <c r="O45" s="22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2698</v>
      </c>
      <c r="C48" s="115" t="s">
        <v>31</v>
      </c>
      <c r="D48" s="112" t="s">
        <v>2692</v>
      </c>
      <c r="E48" s="135">
        <v>43878</v>
      </c>
      <c r="F48" s="135">
        <v>44196</v>
      </c>
      <c r="G48" s="149">
        <f>IF(AND(E48&lt;&gt;"",F48&lt;&gt;""),((F48-E48)/30),"")</f>
        <v>10.6</v>
      </c>
      <c r="H48" s="113" t="s">
        <v>2697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2699</v>
      </c>
      <c r="C49" s="115" t="s">
        <v>31</v>
      </c>
      <c r="D49" s="112" t="s">
        <v>2700</v>
      </c>
      <c r="E49" s="135">
        <v>39804</v>
      </c>
      <c r="F49" s="135">
        <v>40237</v>
      </c>
      <c r="G49" s="149">
        <f t="shared" ref="G49:G50" si="2">IF(AND(E49&lt;&gt;"",F49&lt;&gt;""),((F49-E49)/30),"")</f>
        <v>14.433333333333334</v>
      </c>
      <c r="H49" s="113" t="s">
        <v>2716</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2699</v>
      </c>
      <c r="C50" s="115" t="s">
        <v>31</v>
      </c>
      <c r="D50" s="112" t="s">
        <v>2700</v>
      </c>
      <c r="E50" s="135">
        <v>39804</v>
      </c>
      <c r="F50" s="135">
        <v>40237</v>
      </c>
      <c r="G50" s="149">
        <f t="shared" si="2"/>
        <v>14.433333333333334</v>
      </c>
      <c r="H50" s="113" t="s">
        <v>2716</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2699</v>
      </c>
      <c r="C51" s="115" t="s">
        <v>31</v>
      </c>
      <c r="D51" s="112" t="s">
        <v>2700</v>
      </c>
      <c r="E51" s="135">
        <v>39804</v>
      </c>
      <c r="F51" s="135">
        <v>40237</v>
      </c>
      <c r="G51" s="149">
        <f t="shared" ref="G51:G107" si="3">IF(AND(E51&lt;&gt;"",F51&lt;&gt;""),((F51-E51)/30),"")</f>
        <v>14.433333333333334</v>
      </c>
      <c r="H51" s="113" t="s">
        <v>2716</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2699</v>
      </c>
      <c r="C52" s="115" t="s">
        <v>31</v>
      </c>
      <c r="D52" s="112" t="s">
        <v>2700</v>
      </c>
      <c r="E52" s="135">
        <v>39804</v>
      </c>
      <c r="F52" s="135">
        <v>40237</v>
      </c>
      <c r="G52" s="149">
        <f t="shared" si="3"/>
        <v>14.433333333333334</v>
      </c>
      <c r="H52" s="113" t="s">
        <v>2716</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2701</v>
      </c>
      <c r="C53" s="115" t="s">
        <v>31</v>
      </c>
      <c r="D53" s="113" t="s">
        <v>2702</v>
      </c>
      <c r="E53" s="135">
        <v>43481</v>
      </c>
      <c r="F53" s="135">
        <v>43830</v>
      </c>
      <c r="G53" s="149">
        <f t="shared" si="3"/>
        <v>11.633333333333333</v>
      </c>
      <c r="H53" s="113" t="s">
        <v>2717</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2701</v>
      </c>
      <c r="C54" s="115" t="s">
        <v>31</v>
      </c>
      <c r="D54" s="113" t="s">
        <v>2702</v>
      </c>
      <c r="E54" s="135">
        <v>43481</v>
      </c>
      <c r="F54" s="135">
        <v>43830</v>
      </c>
      <c r="G54" s="149">
        <f t="shared" si="3"/>
        <v>11.633333333333333</v>
      </c>
      <c r="H54" s="113" t="s">
        <v>2717</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2701</v>
      </c>
      <c r="C55" s="115" t="s">
        <v>31</v>
      </c>
      <c r="D55" s="113" t="s">
        <v>2702</v>
      </c>
      <c r="E55" s="135">
        <v>43481</v>
      </c>
      <c r="F55" s="135">
        <v>43830</v>
      </c>
      <c r="G55" s="149">
        <f t="shared" si="3"/>
        <v>11.633333333333333</v>
      </c>
      <c r="H55" s="113" t="s">
        <v>2717</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2701</v>
      </c>
      <c r="C56" s="115" t="s">
        <v>31</v>
      </c>
      <c r="D56" s="113" t="s">
        <v>2702</v>
      </c>
      <c r="E56" s="135">
        <v>43481</v>
      </c>
      <c r="F56" s="135">
        <v>43830</v>
      </c>
      <c r="G56" s="149">
        <f t="shared" si="3"/>
        <v>11.633333333333333</v>
      </c>
      <c r="H56" s="113" t="s">
        <v>2717</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2701</v>
      </c>
      <c r="C57" s="115" t="s">
        <v>31</v>
      </c>
      <c r="D57" s="113" t="s">
        <v>2702</v>
      </c>
      <c r="E57" s="135">
        <v>43481</v>
      </c>
      <c r="F57" s="135">
        <v>43830</v>
      </c>
      <c r="G57" s="149">
        <f t="shared" si="3"/>
        <v>11.633333333333333</v>
      </c>
      <c r="H57" s="113" t="s">
        <v>2717</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2701</v>
      </c>
      <c r="C58" s="115" t="s">
        <v>31</v>
      </c>
      <c r="D58" s="113" t="s">
        <v>2702</v>
      </c>
      <c r="E58" s="135">
        <v>43481</v>
      </c>
      <c r="F58" s="135">
        <v>43830</v>
      </c>
      <c r="G58" s="149">
        <f t="shared" si="3"/>
        <v>11.633333333333333</v>
      </c>
      <c r="H58" s="113" t="s">
        <v>2717</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2701</v>
      </c>
      <c r="C59" s="115" t="s">
        <v>31</v>
      </c>
      <c r="D59" s="113" t="s">
        <v>2703</v>
      </c>
      <c r="E59" s="135">
        <v>43075</v>
      </c>
      <c r="F59" s="135">
        <v>43404</v>
      </c>
      <c r="G59" s="149">
        <f t="shared" si="3"/>
        <v>10.966666666666667</v>
      </c>
      <c r="H59" s="113" t="s">
        <v>2718</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2701</v>
      </c>
      <c r="C60" s="115" t="s">
        <v>31</v>
      </c>
      <c r="D60" s="113" t="s">
        <v>2703</v>
      </c>
      <c r="E60" s="135">
        <v>43075</v>
      </c>
      <c r="F60" s="135">
        <v>43404</v>
      </c>
      <c r="G60" s="149">
        <f t="shared" si="3"/>
        <v>10.966666666666667</v>
      </c>
      <c r="H60" s="113" t="s">
        <v>2718</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2701</v>
      </c>
      <c r="C61" s="115" t="s">
        <v>31</v>
      </c>
      <c r="D61" s="113" t="s">
        <v>2703</v>
      </c>
      <c r="E61" s="135">
        <v>43075</v>
      </c>
      <c r="F61" s="135">
        <v>43404</v>
      </c>
      <c r="G61" s="149">
        <f t="shared" si="3"/>
        <v>10.966666666666667</v>
      </c>
      <c r="H61" s="113" t="s">
        <v>2718</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2701</v>
      </c>
      <c r="C62" s="115" t="s">
        <v>31</v>
      </c>
      <c r="D62" s="113" t="s">
        <v>2703</v>
      </c>
      <c r="E62" s="135">
        <v>43075</v>
      </c>
      <c r="F62" s="135">
        <v>43404</v>
      </c>
      <c r="G62" s="149">
        <f t="shared" si="3"/>
        <v>10.966666666666667</v>
      </c>
      <c r="H62" s="113" t="s">
        <v>2718</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2701</v>
      </c>
      <c r="C63" s="115" t="s">
        <v>31</v>
      </c>
      <c r="D63" s="113" t="s">
        <v>2703</v>
      </c>
      <c r="E63" s="135">
        <v>43075</v>
      </c>
      <c r="F63" s="135">
        <v>43404</v>
      </c>
      <c r="G63" s="149">
        <f t="shared" si="3"/>
        <v>10.966666666666667</v>
      </c>
      <c r="H63" s="113" t="s">
        <v>2718</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2701</v>
      </c>
      <c r="C64" s="115" t="s">
        <v>31</v>
      </c>
      <c r="D64" s="113" t="s">
        <v>2703</v>
      </c>
      <c r="E64" s="135">
        <v>43075</v>
      </c>
      <c r="F64" s="135">
        <v>43404</v>
      </c>
      <c r="G64" s="149">
        <f t="shared" si="3"/>
        <v>10.966666666666667</v>
      </c>
      <c r="H64" s="113" t="s">
        <v>2718</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2701</v>
      </c>
      <c r="C65" s="115" t="s">
        <v>31</v>
      </c>
      <c r="D65" s="113" t="s">
        <v>2704</v>
      </c>
      <c r="E65" s="135">
        <v>42719</v>
      </c>
      <c r="F65" s="135">
        <v>43084</v>
      </c>
      <c r="G65" s="149">
        <f t="shared" si="3"/>
        <v>12.166666666666666</v>
      </c>
      <c r="H65" s="113" t="s">
        <v>2719</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2701</v>
      </c>
      <c r="C66" s="115" t="s">
        <v>31</v>
      </c>
      <c r="D66" s="113" t="s">
        <v>2704</v>
      </c>
      <c r="E66" s="135">
        <v>42719</v>
      </c>
      <c r="F66" s="135">
        <v>43084</v>
      </c>
      <c r="G66" s="149">
        <f t="shared" si="3"/>
        <v>12.166666666666666</v>
      </c>
      <c r="H66" s="113" t="s">
        <v>2719</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2701</v>
      </c>
      <c r="C67" s="115" t="s">
        <v>31</v>
      </c>
      <c r="D67" s="113" t="s">
        <v>2704</v>
      </c>
      <c r="E67" s="135">
        <v>42719</v>
      </c>
      <c r="F67" s="135">
        <v>43084</v>
      </c>
      <c r="G67" s="149">
        <f t="shared" si="3"/>
        <v>12.166666666666666</v>
      </c>
      <c r="H67" s="113" t="s">
        <v>2719</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2701</v>
      </c>
      <c r="C68" s="115" t="s">
        <v>31</v>
      </c>
      <c r="D68" s="113" t="s">
        <v>2704</v>
      </c>
      <c r="E68" s="135">
        <v>42719</v>
      </c>
      <c r="F68" s="135">
        <v>43084</v>
      </c>
      <c r="G68" s="149">
        <f t="shared" si="3"/>
        <v>12.166666666666666</v>
      </c>
      <c r="H68" s="113" t="s">
        <v>2719</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2701</v>
      </c>
      <c r="C69" s="115" t="s">
        <v>31</v>
      </c>
      <c r="D69" s="113" t="s">
        <v>2704</v>
      </c>
      <c r="E69" s="135">
        <v>42719</v>
      </c>
      <c r="F69" s="135">
        <v>43084</v>
      </c>
      <c r="G69" s="149">
        <f t="shared" si="3"/>
        <v>12.166666666666666</v>
      </c>
      <c r="H69" s="113" t="s">
        <v>2719</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2701</v>
      </c>
      <c r="C70" s="115" t="s">
        <v>31</v>
      </c>
      <c r="D70" s="113" t="s">
        <v>2704</v>
      </c>
      <c r="E70" s="135">
        <v>42719</v>
      </c>
      <c r="F70" s="135">
        <v>43084</v>
      </c>
      <c r="G70" s="149">
        <f t="shared" si="3"/>
        <v>12.166666666666666</v>
      </c>
      <c r="H70" s="113" t="s">
        <v>2719</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2701</v>
      </c>
      <c r="C71" s="115" t="s">
        <v>31</v>
      </c>
      <c r="D71" s="112" t="s">
        <v>2705</v>
      </c>
      <c r="E71" s="135">
        <v>42180</v>
      </c>
      <c r="F71" s="135">
        <v>42353</v>
      </c>
      <c r="G71" s="149">
        <f t="shared" si="3"/>
        <v>5.7666666666666666</v>
      </c>
      <c r="H71" s="113" t="s">
        <v>2720</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2706</v>
      </c>
      <c r="C72" s="115" t="s">
        <v>31</v>
      </c>
      <c r="D72" s="112" t="s">
        <v>2707</v>
      </c>
      <c r="E72" s="135">
        <v>43187</v>
      </c>
      <c r="F72" s="135">
        <v>43403</v>
      </c>
      <c r="G72" s="149">
        <f t="shared" si="3"/>
        <v>7.2</v>
      </c>
      <c r="H72" s="111" t="s">
        <v>2721</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2708</v>
      </c>
      <c r="C73" s="115" t="s">
        <v>31</v>
      </c>
      <c r="D73" s="112" t="s">
        <v>2709</v>
      </c>
      <c r="E73" s="135">
        <v>42398</v>
      </c>
      <c r="F73" s="135">
        <v>42674</v>
      </c>
      <c r="G73" s="149">
        <f t="shared" si="3"/>
        <v>9.1999999999999993</v>
      </c>
      <c r="H73" s="113" t="s">
        <v>2722</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2699</v>
      </c>
      <c r="C74" s="115" t="s">
        <v>31</v>
      </c>
      <c r="D74" s="112" t="s">
        <v>2710</v>
      </c>
      <c r="E74" s="135">
        <v>40158</v>
      </c>
      <c r="F74" s="135">
        <v>40523</v>
      </c>
      <c r="G74" s="149">
        <f t="shared" si="3"/>
        <v>12.166666666666666</v>
      </c>
      <c r="H74" s="113" t="s">
        <v>2723</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2711</v>
      </c>
      <c r="C75" s="115" t="s">
        <v>31</v>
      </c>
      <c r="D75" s="112" t="s">
        <v>2712</v>
      </c>
      <c r="E75" s="135">
        <v>40630</v>
      </c>
      <c r="F75" s="135">
        <v>40907</v>
      </c>
      <c r="G75" s="149">
        <f t="shared" si="3"/>
        <v>9.2333333333333325</v>
      </c>
      <c r="H75" s="113" t="s">
        <v>2724</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2711</v>
      </c>
      <c r="C76" s="115" t="s">
        <v>31</v>
      </c>
      <c r="D76" s="112" t="s">
        <v>2713</v>
      </c>
      <c r="E76" s="135">
        <v>40540</v>
      </c>
      <c r="F76" s="135">
        <v>40875</v>
      </c>
      <c r="G76" s="149">
        <f t="shared" si="3"/>
        <v>11.166666666666666</v>
      </c>
      <c r="H76" s="113" t="s">
        <v>2725</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2711</v>
      </c>
      <c r="C77" s="115" t="s">
        <v>31</v>
      </c>
      <c r="D77" s="112" t="s">
        <v>2714</v>
      </c>
      <c r="E77" s="135">
        <v>40428</v>
      </c>
      <c r="F77" s="135">
        <v>40851</v>
      </c>
      <c r="G77" s="149">
        <f t="shared" si="3"/>
        <v>14.1</v>
      </c>
      <c r="H77" s="113" t="s">
        <v>2726</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2699</v>
      </c>
      <c r="C78" s="115" t="s">
        <v>31</v>
      </c>
      <c r="D78" s="112" t="s">
        <v>2715</v>
      </c>
      <c r="E78" s="135">
        <v>39804</v>
      </c>
      <c r="F78" s="135">
        <v>40237</v>
      </c>
      <c r="G78" s="149">
        <f t="shared" si="3"/>
        <v>14.433333333333334</v>
      </c>
      <c r="H78" s="113" t="s">
        <v>2727</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2701</v>
      </c>
      <c r="C79" s="115" t="s">
        <v>31</v>
      </c>
      <c r="D79" s="113" t="s">
        <v>2679</v>
      </c>
      <c r="E79" s="135">
        <v>43877</v>
      </c>
      <c r="F79" s="135">
        <v>44196</v>
      </c>
      <c r="G79" s="149">
        <f t="shared" si="3"/>
        <v>10.633333333333333</v>
      </c>
      <c r="H79" s="113" t="s">
        <v>2728</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2701</v>
      </c>
      <c r="C80" s="115" t="s">
        <v>31</v>
      </c>
      <c r="D80" s="113" t="s">
        <v>2679</v>
      </c>
      <c r="E80" s="135">
        <v>43877</v>
      </c>
      <c r="F80" s="135">
        <v>44196</v>
      </c>
      <c r="G80" s="149">
        <f t="shared" si="3"/>
        <v>10.633333333333333</v>
      </c>
      <c r="H80" s="113" t="s">
        <v>2728</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2701</v>
      </c>
      <c r="C81" s="115" t="s">
        <v>31</v>
      </c>
      <c r="D81" s="113" t="s">
        <v>2679</v>
      </c>
      <c r="E81" s="135">
        <v>43877</v>
      </c>
      <c r="F81" s="135">
        <v>44196</v>
      </c>
      <c r="G81" s="149">
        <f t="shared" si="3"/>
        <v>10.633333333333333</v>
      </c>
      <c r="H81" s="113" t="s">
        <v>2728</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2701</v>
      </c>
      <c r="C82" s="115" t="s">
        <v>31</v>
      </c>
      <c r="D82" s="113" t="s">
        <v>2679</v>
      </c>
      <c r="E82" s="135">
        <v>43877</v>
      </c>
      <c r="F82" s="135">
        <v>44196</v>
      </c>
      <c r="G82" s="149">
        <f t="shared" si="3"/>
        <v>10.633333333333333</v>
      </c>
      <c r="H82" s="113" t="s">
        <v>2728</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2701</v>
      </c>
      <c r="C83" s="115" t="s">
        <v>31</v>
      </c>
      <c r="D83" s="113" t="s">
        <v>2679</v>
      </c>
      <c r="E83" s="135">
        <v>43877</v>
      </c>
      <c r="F83" s="135">
        <v>44196</v>
      </c>
      <c r="G83" s="149">
        <f t="shared" si="3"/>
        <v>10.633333333333333</v>
      </c>
      <c r="H83" s="113" t="s">
        <v>2728</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2701</v>
      </c>
      <c r="C84" s="115" t="s">
        <v>31</v>
      </c>
      <c r="D84" s="113" t="s">
        <v>2679</v>
      </c>
      <c r="E84" s="135">
        <v>43877</v>
      </c>
      <c r="F84" s="135">
        <v>44196</v>
      </c>
      <c r="G84" s="149">
        <f t="shared" si="3"/>
        <v>10.633333333333333</v>
      </c>
      <c r="H84" s="113" t="s">
        <v>2728</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2701</v>
      </c>
      <c r="C85" s="115" t="s">
        <v>31</v>
      </c>
      <c r="D85" s="113" t="s">
        <v>2680</v>
      </c>
      <c r="E85" s="135">
        <v>43877</v>
      </c>
      <c r="F85" s="135">
        <v>44196</v>
      </c>
      <c r="G85" s="149">
        <f t="shared" si="3"/>
        <v>10.633333333333333</v>
      </c>
      <c r="H85" s="111" t="s">
        <v>2693</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2701</v>
      </c>
      <c r="C86" s="115" t="s">
        <v>31</v>
      </c>
      <c r="D86" s="113" t="s">
        <v>2680</v>
      </c>
      <c r="E86" s="135">
        <v>43877</v>
      </c>
      <c r="F86" s="135">
        <v>44196</v>
      </c>
      <c r="G86" s="149">
        <f t="shared" si="3"/>
        <v>10.633333333333333</v>
      </c>
      <c r="H86" s="111" t="s">
        <v>2693</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2701</v>
      </c>
      <c r="C87" s="115" t="s">
        <v>31</v>
      </c>
      <c r="D87" s="113" t="s">
        <v>2680</v>
      </c>
      <c r="E87" s="135">
        <v>43877</v>
      </c>
      <c r="F87" s="135">
        <v>44196</v>
      </c>
      <c r="G87" s="149">
        <f t="shared" si="3"/>
        <v>10.633333333333333</v>
      </c>
      <c r="H87" s="111" t="s">
        <v>2693</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2701</v>
      </c>
      <c r="C88" s="115" t="s">
        <v>31</v>
      </c>
      <c r="D88" s="113" t="s">
        <v>2680</v>
      </c>
      <c r="E88" s="135">
        <v>43877</v>
      </c>
      <c r="F88" s="135">
        <v>44196</v>
      </c>
      <c r="G88" s="149">
        <f t="shared" si="3"/>
        <v>10.633333333333333</v>
      </c>
      <c r="H88" s="111" t="s">
        <v>2693</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2701</v>
      </c>
      <c r="C89" s="115" t="s">
        <v>31</v>
      </c>
      <c r="D89" s="113" t="s">
        <v>2680</v>
      </c>
      <c r="E89" s="135">
        <v>43877</v>
      </c>
      <c r="F89" s="135">
        <v>44196</v>
      </c>
      <c r="G89" s="149">
        <f t="shared" si="3"/>
        <v>10.633333333333333</v>
      </c>
      <c r="H89" s="111" t="s">
        <v>2693</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2701</v>
      </c>
      <c r="C90" s="115" t="s">
        <v>31</v>
      </c>
      <c r="D90" s="113" t="s">
        <v>2680</v>
      </c>
      <c r="E90" s="135">
        <v>43877</v>
      </c>
      <c r="F90" s="135">
        <v>44196</v>
      </c>
      <c r="G90" s="149">
        <f t="shared" si="3"/>
        <v>10.633333333333333</v>
      </c>
      <c r="H90" s="111" t="s">
        <v>2693</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2701</v>
      </c>
      <c r="C91" s="115" t="s">
        <v>31</v>
      </c>
      <c r="D91" s="113" t="s">
        <v>2680</v>
      </c>
      <c r="E91" s="135">
        <v>43877</v>
      </c>
      <c r="F91" s="135">
        <v>44196</v>
      </c>
      <c r="G91" s="149">
        <f t="shared" si="3"/>
        <v>10.633333333333333</v>
      </c>
      <c r="H91" s="111" t="s">
        <v>2693</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2701</v>
      </c>
      <c r="C92" s="115" t="s">
        <v>31</v>
      </c>
      <c r="D92" s="113" t="s">
        <v>2680</v>
      </c>
      <c r="E92" s="135">
        <v>43877</v>
      </c>
      <c r="F92" s="135">
        <v>44196</v>
      </c>
      <c r="G92" s="149">
        <f t="shared" si="3"/>
        <v>10.633333333333333</v>
      </c>
      <c r="H92" s="111" t="s">
        <v>2693</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2701</v>
      </c>
      <c r="C93" s="115" t="s">
        <v>31</v>
      </c>
      <c r="D93" s="113" t="s">
        <v>2681</v>
      </c>
      <c r="E93" s="135">
        <v>43877</v>
      </c>
      <c r="F93" s="135">
        <v>44196</v>
      </c>
      <c r="G93" s="149">
        <f t="shared" si="3"/>
        <v>10.633333333333333</v>
      </c>
      <c r="H93" s="111" t="s">
        <v>2693</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2701</v>
      </c>
      <c r="C94" s="115" t="s">
        <v>31</v>
      </c>
      <c r="D94" s="113" t="s">
        <v>2681</v>
      </c>
      <c r="E94" s="135">
        <v>43877</v>
      </c>
      <c r="F94" s="135">
        <v>44196</v>
      </c>
      <c r="G94" s="149">
        <f t="shared" si="3"/>
        <v>10.633333333333333</v>
      </c>
      <c r="H94" s="111" t="s">
        <v>2693</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2701</v>
      </c>
      <c r="C95" s="115" t="s">
        <v>31</v>
      </c>
      <c r="D95" s="113" t="s">
        <v>2681</v>
      </c>
      <c r="E95" s="135">
        <v>43877</v>
      </c>
      <c r="F95" s="135">
        <v>44196</v>
      </c>
      <c r="G95" s="149">
        <f t="shared" si="3"/>
        <v>10.633333333333333</v>
      </c>
      <c r="H95" s="111" t="s">
        <v>2693</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2701</v>
      </c>
      <c r="C96" s="115" t="s">
        <v>31</v>
      </c>
      <c r="D96" s="113" t="s">
        <v>2681</v>
      </c>
      <c r="E96" s="135">
        <v>43877</v>
      </c>
      <c r="F96" s="135">
        <v>44196</v>
      </c>
      <c r="G96" s="149">
        <f t="shared" si="3"/>
        <v>10.633333333333333</v>
      </c>
      <c r="H96" s="111" t="s">
        <v>2693</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2701</v>
      </c>
      <c r="C97" s="115" t="s">
        <v>31</v>
      </c>
      <c r="D97" s="113" t="s">
        <v>2681</v>
      </c>
      <c r="E97" s="135">
        <v>43877</v>
      </c>
      <c r="F97" s="135">
        <v>44196</v>
      </c>
      <c r="G97" s="149">
        <f t="shared" si="3"/>
        <v>10.633333333333333</v>
      </c>
      <c r="H97" s="111" t="s">
        <v>2693</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2701</v>
      </c>
      <c r="C98" s="115" t="s">
        <v>31</v>
      </c>
      <c r="D98" s="113" t="s">
        <v>2681</v>
      </c>
      <c r="E98" s="135">
        <v>43877</v>
      </c>
      <c r="F98" s="135">
        <v>44196</v>
      </c>
      <c r="G98" s="149">
        <f t="shared" si="3"/>
        <v>10.633333333333333</v>
      </c>
      <c r="H98" s="111" t="s">
        <v>2693</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2701</v>
      </c>
      <c r="C99" s="115" t="s">
        <v>31</v>
      </c>
      <c r="D99" s="113" t="s">
        <v>2686</v>
      </c>
      <c r="E99" s="135">
        <v>43877</v>
      </c>
      <c r="F99" s="135">
        <v>44196</v>
      </c>
      <c r="G99" s="149">
        <f t="shared" si="3"/>
        <v>10.633333333333333</v>
      </c>
      <c r="H99" s="111" t="s">
        <v>2693</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2701</v>
      </c>
      <c r="C100" s="115" t="s">
        <v>31</v>
      </c>
      <c r="D100" s="113" t="s">
        <v>2686</v>
      </c>
      <c r="E100" s="135">
        <v>43877</v>
      </c>
      <c r="F100" s="135">
        <v>44196</v>
      </c>
      <c r="G100" s="149">
        <f t="shared" si="3"/>
        <v>10.633333333333333</v>
      </c>
      <c r="H100" s="111" t="s">
        <v>2693</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2701</v>
      </c>
      <c r="C101" s="115" t="s">
        <v>31</v>
      </c>
      <c r="D101" s="113" t="s">
        <v>2686</v>
      </c>
      <c r="E101" s="135">
        <v>43877</v>
      </c>
      <c r="F101" s="135">
        <v>44196</v>
      </c>
      <c r="G101" s="149">
        <f t="shared" si="3"/>
        <v>10.633333333333333</v>
      </c>
      <c r="H101" s="111" t="s">
        <v>2693</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4" t="s">
        <v>2633</v>
      </c>
      <c r="B109" s="215"/>
      <c r="C109" s="215"/>
      <c r="D109" s="215"/>
      <c r="E109" s="215"/>
      <c r="F109" s="215"/>
      <c r="G109" s="215"/>
      <c r="H109" s="215"/>
      <c r="I109" s="215"/>
      <c r="J109" s="215"/>
      <c r="K109" s="215"/>
      <c r="L109" s="215"/>
      <c r="M109" s="215"/>
      <c r="N109" s="215"/>
      <c r="O109" s="216"/>
      <c r="P109" s="76"/>
    </row>
    <row r="110" spans="1:16" ht="15" customHeight="1" x14ac:dyDescent="0.3">
      <c r="A110" s="217" t="s">
        <v>2655</v>
      </c>
      <c r="B110" s="218"/>
      <c r="C110" s="218"/>
      <c r="D110" s="218"/>
      <c r="E110" s="218"/>
      <c r="F110" s="218"/>
      <c r="G110" s="218"/>
      <c r="H110" s="218"/>
      <c r="I110" s="218"/>
      <c r="J110" s="218"/>
      <c r="K110" s="218"/>
      <c r="L110" s="218"/>
      <c r="M110" s="218"/>
      <c r="N110" s="218"/>
      <c r="O110" s="219"/>
    </row>
    <row r="111" spans="1:16" ht="15" thickBot="1" x14ac:dyDescent="0.35">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5">
      <c r="I112" s="227" t="s">
        <v>9</v>
      </c>
      <c r="J112" s="228"/>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2679</v>
      </c>
      <c r="E114" s="135">
        <v>43877</v>
      </c>
      <c r="F114" s="135">
        <v>44196</v>
      </c>
      <c r="G114" s="149">
        <f>IF(AND(E114&lt;&gt;"",F114&lt;&gt;""),((F114-E114)/30),"")</f>
        <v>10.633333333333333</v>
      </c>
      <c r="H114" s="111" t="s">
        <v>2693</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2680</v>
      </c>
      <c r="E115" s="135">
        <v>43877</v>
      </c>
      <c r="F115" s="135">
        <v>44196</v>
      </c>
      <c r="G115" s="149">
        <f t="shared" ref="G115:G116" si="4">IF(AND(E115&lt;&gt;"",F115&lt;&gt;""),((F115-E115)/30),"")</f>
        <v>10.633333333333333</v>
      </c>
      <c r="H115" s="111" t="s">
        <v>2693</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2681</v>
      </c>
      <c r="E116" s="135">
        <v>43877</v>
      </c>
      <c r="F116" s="135">
        <v>44196</v>
      </c>
      <c r="G116" s="149">
        <f t="shared" si="4"/>
        <v>10.633333333333333</v>
      </c>
      <c r="H116" s="111" t="s">
        <v>2693</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2686</v>
      </c>
      <c r="E117" s="135">
        <v>43877</v>
      </c>
      <c r="F117" s="135">
        <v>44196</v>
      </c>
      <c r="G117" s="149">
        <f t="shared" ref="G117:G159" si="5">IF(AND(E117&lt;&gt;"",F117&lt;&gt;""),((F117-E117)/30),"")</f>
        <v>10.633333333333333</v>
      </c>
      <c r="H117" s="111" t="s">
        <v>2693</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2687</v>
      </c>
      <c r="E118" s="135">
        <v>43881</v>
      </c>
      <c r="F118" s="135">
        <v>44196</v>
      </c>
      <c r="G118" s="149">
        <f t="shared" si="5"/>
        <v>10.5</v>
      </c>
      <c r="H118" s="113" t="s">
        <v>2694</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2688</v>
      </c>
      <c r="E119" s="135">
        <v>43881</v>
      </c>
      <c r="F119" s="135">
        <v>44196</v>
      </c>
      <c r="G119" s="149">
        <f t="shared" si="5"/>
        <v>10.5</v>
      </c>
      <c r="H119" s="113" t="s">
        <v>2695</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2689</v>
      </c>
      <c r="E120" s="135">
        <v>43881</v>
      </c>
      <c r="F120" s="135">
        <v>44196</v>
      </c>
      <c r="G120" s="149">
        <f t="shared" si="5"/>
        <v>10.5</v>
      </c>
      <c r="H120" s="113" t="s">
        <v>2695</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2690</v>
      </c>
      <c r="E121" s="135">
        <v>43882</v>
      </c>
      <c r="F121" s="135">
        <v>44196</v>
      </c>
      <c r="G121" s="149">
        <f t="shared" si="5"/>
        <v>10.466666666666667</v>
      </c>
      <c r="H121" s="113" t="s">
        <v>2696</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2691</v>
      </c>
      <c r="E122" s="135">
        <v>43881</v>
      </c>
      <c r="F122" s="135">
        <v>44196</v>
      </c>
      <c r="G122" s="149">
        <f t="shared" si="5"/>
        <v>10.5</v>
      </c>
      <c r="H122" s="113" t="s">
        <v>2696</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2692</v>
      </c>
      <c r="E123" s="135">
        <v>43878</v>
      </c>
      <c r="F123" s="135">
        <v>44196</v>
      </c>
      <c r="G123" s="149">
        <f t="shared" si="5"/>
        <v>10.6</v>
      </c>
      <c r="H123" s="111" t="s">
        <v>2697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3">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0" t="s">
        <v>2614</v>
      </c>
      <c r="C165" s="200"/>
      <c r="D165" s="200"/>
      <c r="E165" s="8"/>
      <c r="F165" s="5"/>
      <c r="G165" s="233" t="s">
        <v>2614</v>
      </c>
      <c r="H165" s="233"/>
      <c r="I165" s="234" t="s">
        <v>1164</v>
      </c>
      <c r="J165" s="235"/>
      <c r="K165" s="235"/>
      <c r="L165" s="235"/>
      <c r="M165" s="235"/>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36" t="s">
        <v>2643</v>
      </c>
      <c r="J167" s="237"/>
      <c r="K167" s="237"/>
      <c r="L167" s="237"/>
      <c r="M167" s="237"/>
      <c r="N167" s="237"/>
      <c r="O167" s="238"/>
      <c r="U167" s="51"/>
    </row>
    <row r="168" spans="1:28" x14ac:dyDescent="0.3">
      <c r="A168" s="9"/>
      <c r="B168" s="213" t="s">
        <v>2657</v>
      </c>
      <c r="C168" s="213"/>
      <c r="D168" s="213"/>
      <c r="E168" s="8"/>
      <c r="F168" s="5"/>
      <c r="H168" s="81" t="s">
        <v>2656</v>
      </c>
      <c r="I168" s="236"/>
      <c r="J168" s="237"/>
      <c r="K168" s="237"/>
      <c r="L168" s="237"/>
      <c r="M168" s="237"/>
      <c r="N168" s="237"/>
      <c r="O168" s="23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0" t="s">
        <v>2667</v>
      </c>
      <c r="B172" s="171"/>
      <c r="C172" s="171"/>
      <c r="D172" s="171"/>
      <c r="E172" s="171"/>
      <c r="F172" s="171"/>
      <c r="G172" s="171"/>
      <c r="H172" s="171"/>
      <c r="I172" s="171"/>
      <c r="J172" s="171"/>
      <c r="K172" s="171"/>
      <c r="L172" s="171"/>
      <c r="M172" s="171"/>
      <c r="N172" s="171"/>
      <c r="O172" s="172"/>
      <c r="P172" s="76"/>
    </row>
    <row r="173" spans="1:28" ht="15" customHeight="1" x14ac:dyDescent="0.3">
      <c r="A173" s="185" t="s">
        <v>2673</v>
      </c>
      <c r="B173" s="186"/>
      <c r="C173" s="186"/>
      <c r="D173" s="186"/>
      <c r="E173" s="186"/>
      <c r="F173" s="186"/>
      <c r="G173" s="186"/>
      <c r="H173" s="186"/>
      <c r="I173" s="186"/>
      <c r="J173" s="186"/>
      <c r="K173" s="186"/>
      <c r="L173" s="186"/>
      <c r="M173" s="186"/>
      <c r="N173" s="186"/>
      <c r="O173" s="187"/>
    </row>
    <row r="174" spans="1:28" ht="24" thickBot="1" x14ac:dyDescent="0.35">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1" t="s">
        <v>2668</v>
      </c>
      <c r="C176" s="201"/>
      <c r="D176" s="201"/>
      <c r="E176" s="201"/>
      <c r="F176" s="201"/>
      <c r="G176" s="201"/>
      <c r="H176" s="20"/>
      <c r="I176" s="208" t="s">
        <v>2674</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4" x14ac:dyDescent="0.3">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4" x14ac:dyDescent="0.3">
      <c r="A179" s="9"/>
      <c r="B179" s="211" t="s">
        <v>2668</v>
      </c>
      <c r="C179" s="211"/>
      <c r="D179" s="211"/>
      <c r="E179" s="160">
        <v>0.02</v>
      </c>
      <c r="F179" s="159">
        <v>2E-3</v>
      </c>
      <c r="G179" s="154">
        <f>IF(F179&gt;0,SUM(E179+F179),"")</f>
        <v>2.1999999999999999E-2</v>
      </c>
      <c r="H179" s="5"/>
      <c r="I179" s="211" t="s">
        <v>2670</v>
      </c>
      <c r="J179" s="211"/>
      <c r="K179" s="211"/>
      <c r="L179" s="211"/>
      <c r="M179" s="161">
        <v>0.02</v>
      </c>
      <c r="O179" s="8"/>
      <c r="Q179" s="19"/>
      <c r="R179" s="148">
        <f>IF(M179&gt;0,SUM(L179+M179),"")</f>
        <v>0.02</v>
      </c>
      <c r="T179" s="19"/>
      <c r="U179" s="167" t="s">
        <v>1166</v>
      </c>
      <c r="V179" s="167"/>
      <c r="W179" s="167"/>
      <c r="X179" s="24">
        <v>0.02</v>
      </c>
      <c r="Y179" s="153"/>
      <c r="Z179" s="154" t="str">
        <f>IF(Y179&gt;0,SUM(E181+Y179),"")</f>
        <v/>
      </c>
      <c r="AA179" s="19"/>
      <c r="AB179" s="19"/>
    </row>
    <row r="180" spans="1:28" ht="23.4" hidden="1" x14ac:dyDescent="0.3">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4" hidden="1" x14ac:dyDescent="0.3">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4" hidden="1" x14ac:dyDescent="0.3">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32952229.683999997</v>
      </c>
      <c r="F185" s="92"/>
      <c r="G185" s="93"/>
      <c r="H185" s="88"/>
      <c r="I185" s="90" t="s">
        <v>2627</v>
      </c>
      <c r="J185" s="155">
        <f>+SUM(M179:M183)</f>
        <v>0.02</v>
      </c>
      <c r="K185" s="192" t="s">
        <v>2628</v>
      </c>
      <c r="L185" s="192"/>
      <c r="M185" s="94">
        <f>+J185*(SUM(K20:K35))</f>
        <v>29956572.440000001</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70" t="s">
        <v>18</v>
      </c>
      <c r="B188" s="171"/>
      <c r="C188" s="171"/>
      <c r="D188" s="171"/>
      <c r="E188" s="171"/>
      <c r="F188" s="171"/>
      <c r="G188" s="171"/>
      <c r="H188" s="171"/>
      <c r="I188" s="171"/>
      <c r="J188" s="171"/>
      <c r="K188" s="171"/>
      <c r="L188" s="171"/>
      <c r="M188" s="171"/>
      <c r="N188" s="171"/>
      <c r="O188" s="172"/>
      <c r="P188" s="76"/>
    </row>
    <row r="189" spans="1:28" ht="15" customHeight="1" x14ac:dyDescent="0.3">
      <c r="A189" s="185" t="s">
        <v>19</v>
      </c>
      <c r="B189" s="186"/>
      <c r="C189" s="186"/>
      <c r="D189" s="186"/>
      <c r="E189" s="186"/>
      <c r="F189" s="186"/>
      <c r="G189" s="186"/>
      <c r="H189" s="186"/>
      <c r="I189" s="186"/>
      <c r="J189" s="186"/>
      <c r="K189" s="186"/>
      <c r="L189" s="186"/>
      <c r="M189" s="186"/>
      <c r="N189" s="186"/>
      <c r="O189" s="187"/>
    </row>
    <row r="190" spans="1:28" ht="15" thickBot="1" x14ac:dyDescent="0.35">
      <c r="A190" s="188"/>
      <c r="B190" s="189"/>
      <c r="C190" s="189"/>
      <c r="D190" s="189"/>
      <c r="E190" s="189"/>
      <c r="F190" s="189"/>
      <c r="G190" s="189"/>
      <c r="H190" s="189"/>
      <c r="I190" s="189"/>
      <c r="J190" s="189"/>
      <c r="K190" s="189"/>
      <c r="L190" s="189"/>
      <c r="M190" s="189"/>
      <c r="N190" s="189"/>
      <c r="O190" s="19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26" t="s">
        <v>2636</v>
      </c>
      <c r="C192" s="226"/>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2682</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0" t="s">
        <v>29</v>
      </c>
      <c r="B197" s="171"/>
      <c r="C197" s="171"/>
      <c r="D197" s="171"/>
      <c r="E197" s="171"/>
      <c r="F197" s="171"/>
      <c r="G197" s="171"/>
      <c r="H197" s="171"/>
      <c r="I197" s="171"/>
      <c r="J197" s="171"/>
      <c r="K197" s="171"/>
      <c r="L197" s="171"/>
      <c r="M197" s="171"/>
      <c r="N197" s="171"/>
      <c r="O197" s="172"/>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84" t="s">
        <v>2658</v>
      </c>
      <c r="C199" s="184"/>
      <c r="D199" s="184"/>
      <c r="E199" s="184"/>
      <c r="F199" s="184"/>
      <c r="G199" s="184"/>
      <c r="H199" s="184"/>
      <c r="I199" s="184"/>
      <c r="J199" s="184"/>
      <c r="K199" s="184"/>
      <c r="L199" s="184"/>
      <c r="M199" s="184"/>
      <c r="N199" s="184"/>
      <c r="O199" s="8"/>
    </row>
    <row r="200" spans="1:18" x14ac:dyDescent="0.3">
      <c r="A200" s="9"/>
      <c r="B200" s="223"/>
      <c r="C200" s="223"/>
      <c r="D200" s="223"/>
      <c r="E200" s="223"/>
      <c r="F200" s="223"/>
      <c r="G200" s="223"/>
      <c r="H200" s="223"/>
      <c r="I200" s="223"/>
      <c r="J200" s="223"/>
      <c r="K200" s="223"/>
      <c r="L200" s="223"/>
      <c r="M200" s="223"/>
      <c r="N200" s="223"/>
      <c r="O200" s="8"/>
    </row>
    <row r="201" spans="1:18" x14ac:dyDescent="0.3">
      <c r="A201" s="9"/>
      <c r="B201" s="224" t="s">
        <v>2648</v>
      </c>
      <c r="C201" s="225"/>
      <c r="D201" s="225"/>
      <c r="E201" s="225"/>
      <c r="F201" s="225"/>
      <c r="G201" s="225"/>
      <c r="H201" s="225"/>
      <c r="I201" s="225"/>
      <c r="J201" s="225"/>
      <c r="K201" s="225"/>
      <c r="L201" s="225"/>
      <c r="M201" s="225"/>
      <c r="N201" s="22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2683</v>
      </c>
      <c r="J211" s="27" t="s">
        <v>2622</v>
      </c>
      <c r="K211" s="166" t="s">
        <v>2685</v>
      </c>
      <c r="L211" s="21"/>
      <c r="M211" s="21"/>
      <c r="N211" s="21"/>
      <c r="O211" s="8"/>
    </row>
    <row r="212" spans="1:15" x14ac:dyDescent="0.3">
      <c r="A212" s="9"/>
      <c r="B212" s="27" t="s">
        <v>2619</v>
      </c>
      <c r="C212" s="137" t="s">
        <v>2678</v>
      </c>
      <c r="D212" s="21"/>
      <c r="G212" s="27" t="s">
        <v>2621</v>
      </c>
      <c r="H212" s="166" t="s">
        <v>2684</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51: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a65d333d-5b59-4810-bc94-b80d9325abbc"/>
    <ds:schemaRef ds:uri="http://schemas.microsoft.com/office/infopath/2007/PartnerControls"/>
    <ds:schemaRef ds:uri="http://purl.org/dc/dcmitype/"/>
    <ds:schemaRef ds:uri="4fb10211-09fb-4e80-9f0b-184718d5d98c"/>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2020-12-29T23:09:44Z</cp:lastPrinted>
  <dcterms:created xsi:type="dcterms:W3CDTF">2020-10-14T21:57:42Z</dcterms:created>
  <dcterms:modified xsi:type="dcterms:W3CDTF">2020-12-29T23:09:46Z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