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PC\2021\Primera Infancia\CDI INSTITUCIONAL\"/>
    </mc:Choice>
  </mc:AlternateContent>
  <xr:revisionPtr revIDLastSave="0" documentId="13_ncr:1_{070EEB43-046E-4F62-B6A4-6B264D18FD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12" l="1"/>
  <c r="K7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<sst xmlns="http://schemas.openxmlformats.org/spreadsheetml/2006/main" count="3403" uniqueCount="2778">
  <si>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</si>
  <si>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</si>
  <si>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</si>
  <si>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</si>
  <si>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</si>
  <si>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</si>
  <si>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</si>
  <si>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</si>
  <si>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</si>
  <si>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</si>
  <si>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</si>
  <si>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</si>
  <si>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</si>
  <si>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</si>
  <si>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</si>
  <si>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</si>
  <si>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</si>
  <si>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</si>
  <si>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</si>
  <si>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</si>
  <si>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</si>
  <si>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</si>
  <si>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</si>
  <si>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</si>
  <si>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</si>
  <si>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</si>
  <si>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</si>
  <si>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</si>
  <si>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</si>
  <si>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</si>
  <si>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</si>
  <si>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</si>
  <si>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</si>
  <si>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</si>
  <si>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</si>
  <si>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</si>
  <si>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</si>
  <si>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</si>
  <si>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</si>
  <si>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</si>
  <si>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</si>
  <si>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</si>
  <si>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</si>
  <si>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</si>
  <si>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</si>
  <si>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</si>
  <si>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</si>
  <si>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</si>
  <si>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</si>
  <si>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</si>
  <si>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</si>
  <si>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</si>
  <si>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</si>
  <si>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</si>
  <si>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</si>
  <si>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</si>
  <si>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</si>
  <si>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</si>
  <si>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</si>
  <si>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</si>
  <si>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</si>
  <si>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</si>
  <si>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</si>
  <si>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</si>
  <si>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</si>
  <si>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</si>
  <si>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</si>
  <si>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</si>
  <si>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</si>
  <si>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</si>
  <si>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</si>
  <si>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</si>
  <si>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</si>
  <si>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</si>
  <si>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</si>
  <si>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</si>
  <si>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</si>
  <si>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</si>
  <si>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</si>
  <si>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</si>
  <si>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</si>
  <si>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</si>
  <si>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</si>
  <si>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</si>
  <si>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</si>
  <si>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</si>
  <si>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</si>
  <si>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</si>
  <si>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</si>
  <si>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</si>
  <si>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</si>
  <si>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</si>
  <si>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</si>
  <si>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</si>
  <si>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</si>
  <si>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</si>
  <si>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</si>
  <si>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</si>
  <si>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</si>
  <si>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</si>
  <si>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</si>
  <si>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</si>
  <si>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</si>
  <si>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</si>
  <si>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</si>
  <si>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</si>
  <si>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</si>
  <si>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</si>
  <si>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</si>
  <si>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</si>
  <si>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</si>
  <si>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</si>
  <si>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</si>
  <si>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</si>
  <si>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</si>
  <si>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</si>
  <si>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</si>
  <si>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</si>
  <si>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</si>
  <si>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</si>
  <si>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</si>
  <si>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</si>
  <si>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</si>
  <si>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</si>
  <si>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</si>
  <si>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</si>
  <si>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</si>
  <si>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</si>
  <si>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</si>
  <si>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</si>
  <si>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</si>
  <si>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</si>
  <si>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</si>
  <si>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</si>
  <si>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</si>
  <si>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</si>
  <si>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</si>
  <si>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</si>
  <si>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</si>
  <si>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</si>
  <si>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</si>
  <si>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</si>
  <si>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</si>
  <si>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</si>
  <si>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</si>
  <si>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</si>
  <si>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</si>
  <si>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</si>
  <si>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</si>
  <si>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</si>
  <si>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</si>
  <si>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</si>
  <si>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</si>
  <si>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</si>
  <si>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</si>
  <si>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</si>
  <si>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</si>
  <si>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</si>
  <si>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</si>
  <si>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</si>
  <si>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</si>
  <si>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</si>
  <si>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</si>
  <si>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</si>
  <si>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</si>
  <si>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</si>
  <si>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</si>
  <si>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</si>
  <si>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</si>
  <si>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</si>
  <si>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</si>
  <si>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</si>
  <si>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</si>
  <si>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</si>
  <si>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</si>
  <si>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</si>
  <si>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</si>
  <si>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</si>
  <si>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</si>
  <si>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</si>
  <si>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</si>
  <si>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</si>
  <si>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</si>
  <si>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</si>
  <si>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</si>
  <si>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</si>
  <si>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</si>
  <si>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</si>
  <si>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</si>
  <si>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</si>
  <si>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</si>
  <si>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</si>
  <si>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</si>
  <si>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</si>
  <si>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</si>
  <si>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</si>
  <si>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</si>
  <si>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</si>
  <si>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</si>
  <si>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</si>
  <si>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</si>
  <si>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</si>
  <si>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</si>
  <si>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</si>
  <si>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</si>
  <si>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</si>
  <si>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</si>
  <si>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</si>
  <si>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</si>
  <si>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</si>
  <si>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</si>
  <si>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</si>
  <si>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</si>
  <si>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</si>
  <si>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</si>
  <si>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</si>
  <si>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</si>
  <si>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</si>
  <si>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</si>
  <si>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</si>
  <si>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</si>
  <si>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</si>
  <si>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</si>
  <si>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</si>
  <si>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</si>
  <si>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</si>
  <si>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</si>
  <si>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</si>
  <si>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</si>
  <si>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</si>
  <si>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</si>
  <si>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</si>
  <si>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</si>
  <si>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</si>
  <si>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</si>
  <si>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</si>
  <si>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</si>
  <si>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</si>
  <si>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</si>
  <si>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</si>
  <si>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</si>
  <si>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</si>
  <si>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</si>
  <si>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</si>
  <si>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</si>
  <si>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</si>
  <si>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</si>
  <si>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</si>
  <si>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</si>
  <si>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</si>
  <si>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</si>
  <si>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</si>
  <si>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</si>
  <si>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</si>
  <si>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</si>
  <si>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</si>
  <si>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</si>
  <si>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</si>
  <si>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</si>
  <si>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</si>
  <si>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</si>
  <si>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</si>
  <si>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</si>
  <si>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</si>
  <si>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</si>
  <si>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</si>
  <si>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</si>
  <si>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</si>
  <si>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</si>
  <si>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</si>
  <si>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</si>
  <si>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</si>
  <si>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</si>
  <si>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</si>
  <si>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</si>
  <si>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</si>
  <si>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</si>
  <si>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</si>
  <si>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</si>
  <si>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</si>
  <si>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</si>
  <si>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</si>
  <si>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</si>
  <si>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</si>
  <si>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</si>
  <si>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</si>
  <si>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</si>
  <si>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</si>
  <si>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</si>
  <si>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</si>
  <si>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</si>
  <si>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</si>
  <si>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</si>
  <si>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</si>
  <si>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</si>
  <si>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</si>
  <si>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</si>
  <si>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</si>
  <si>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</si>
  <si>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</si>
  <si>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</si>
  <si>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</si>
  <si>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</si>
  <si>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</si>
  <si>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</si>
  <si>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</si>
  <si>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</si>
  <si>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</si>
  <si>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</si>
  <si>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</si>
  <si>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</si>
  <si>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</si>
  <si>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</si>
  <si>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</si>
  <si>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</si>
  <si>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</si>
  <si>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</si>
  <si>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</si>
  <si>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</si>
  <si>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</si>
  <si>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</si>
  <si>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</si>
  <si>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</si>
  <si>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</si>
  <si>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</si>
  <si>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</si>
  <si>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</si>
  <si>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</si>
  <si>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</si>
  <si>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</si>
  <si>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</si>
  <si>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</si>
  <si>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</si>
  <si>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</si>
  <si>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</si>
  <si>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</si>
  <si>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</si>
  <si>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</si>
  <si>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</si>
  <si>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</si>
  <si>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</si>
  <si>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</si>
  <si>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</si>
  <si>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</si>
  <si>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</si>
  <si>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</si>
  <si>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</si>
  <si>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</si>
  <si>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</si>
  <si>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</si>
  <si>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</si>
  <si>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</si>
  <si>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</si>
  <si>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</si>
  <si>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</si>
  <si>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</si>
  <si>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</si>
  <si>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</si>
  <si>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</si>
  <si>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</si>
  <si>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</si>
  <si>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</si>
  <si>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</si>
  <si>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</si>
  <si>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</si>
  <si>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</si>
  <si>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</si>
  <si>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</si>
  <si>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</si>
  <si>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</si>
  <si>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</si>
  <si>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</si>
  <si>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</si>
  <si>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</si>
  <si>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</si>
  <si>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</si>
  <si>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</si>
  <si>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</si>
  <si>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</si>
  <si>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</si>
  <si>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</si>
  <si>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</si>
  <si>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</si>
  <si>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</si>
  <si>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</si>
  <si>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</si>
  <si>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</si>
  <si>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</si>
  <si>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</si>
  <si>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</si>
  <si>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</si>
  <si>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</si>
  <si>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</si>
  <si>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</si>
  <si>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</si>
  <si>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</si>
  <si>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</si>
  <si>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</si>
  <si>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</si>
  <si>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</si>
  <si>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</si>
  <si>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</si>
  <si>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</si>
  <si>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</si>
  <si>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</si>
  <si>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</si>
  <si>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</si>
  <si>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</si>
  <si>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</si>
  <si>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</si>
  <si>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</si>
  <si>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</si>
  <si>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</si>
  <si>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</si>
  <si>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</si>
  <si>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</si>
  <si>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</si>
  <si>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</si>
  <si>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</si>
  <si>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</si>
  <si>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</si>
  <si>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</si>
  <si>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</si>
  <si>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</si>
  <si>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</si>
  <si>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</si>
  <si>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</si>
  <si>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</si>
  <si>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</si>
  <si>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</si>
  <si>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</si>
  <si>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</si>
  <si>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</si>
  <si>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</si>
  <si>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</si>
  <si>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</si>
  <si>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</si>
  <si>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</si>
  <si>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</si>
  <si>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</si>
  <si>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</si>
  <si>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</si>
  <si>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</si>
  <si>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</si>
  <si>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</si>
  <si>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</si>
  <si>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</si>
  <si>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</si>
  <si>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</si>
  <si>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</si>
  <si>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</si>
  <si>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</si>
  <si>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</si>
  <si>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</si>
  <si>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</si>
  <si>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</si>
  <si>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</si>
  <si>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</si>
  <si>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</si>
  <si>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</si>
  <si>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</si>
  <si>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</si>
  <si>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</si>
  <si>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</si>
  <si>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</si>
  <si>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</si>
  <si>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</si>
  <si>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</si>
  <si>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</si>
  <si>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</si>
  <si>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</si>
  <si>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</si>
  <si>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</si>
  <si>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</si>
  <si>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</si>
  <si>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</si>
  <si>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</si>
  <si>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</si>
  <si>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</si>
  <si>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</si>
  <si>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</si>
  <si>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</si>
  <si>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</si>
  <si>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</si>
  <si>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</si>
  <si>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</si>
  <si>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</si>
  <si>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</si>
  <si>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</si>
  <si>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</si>
  <si>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</si>
  <si>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</si>
  <si>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</si>
  <si>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</si>
  <si>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</si>
  <si>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</si>
  <si>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</si>
  <si>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</si>
  <si>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</si>
  <si>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</si>
  <si>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</si>
  <si>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</si>
  <si>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</si>
  <si>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</si>
  <si>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</si>
  <si>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</si>
  <si>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</si>
  <si>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</si>
  <si>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</si>
  <si>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</si>
  <si>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</si>
  <si>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</si>
  <si>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</si>
  <si>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</si>
  <si>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</si>
  <si>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</si>
  <si>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</si>
  <si>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</si>
  <si>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</si>
  <si>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</si>
  <si>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</si>
  <si>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</si>
  <si>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</si>
  <si>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</si>
  <si>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</si>
  <si>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</si>
  <si>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</si>
  <si>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</si>
  <si>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</si>
  <si>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</si>
  <si>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</si>
  <si>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</si>
  <si>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</si>
  <si>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</si>
  <si>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</si>
  <si>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</si>
  <si>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</si>
  <si>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</si>
  <si>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</si>
  <si>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</si>
  <si>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</si>
  <si>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</si>
  <si>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</si>
  <si>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</si>
  <si>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</si>
  <si>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</si>
  <si>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</si>
  <si>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</si>
  <si>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</si>
  <si>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</si>
  <si>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</si>
  <si>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</si>
  <si>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</si>
  <si>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</si>
  <si>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</si>
  <si>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</si>
  <si>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</si>
  <si>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</si>
  <si>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</si>
  <si>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</si>
  <si>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</si>
  <si>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</si>
  <si>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</si>
  <si>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</si>
  <si>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</si>
  <si>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</si>
  <si>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</si>
  <si>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</si>
  <si>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</si>
  <si>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</si>
  <si>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</si>
  <si>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</si>
  <si>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</si>
  <si>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</si>
  <si>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</si>
  <si>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</si>
  <si>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</si>
  <si>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</si>
  <si>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</si>
  <si>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</si>
  <si>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</si>
  <si>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</si>
  <si>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</si>
  <si>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</si>
  <si>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</si>
  <si>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</si>
  <si>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</si>
  <si>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</si>
  <si>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</si>
  <si>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</si>
  <si>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</si>
  <si>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</si>
  <si>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</si>
  <si>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</si>
  <si>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</si>
  <si>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</si>
  <si>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</si>
  <si>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</si>
  <si>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</si>
  <si>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</si>
  <si>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</si>
  <si>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</si>
  <si>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</si>
  <si>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</si>
  <si>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</si>
  <si>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</si>
  <si>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</si>
  <si>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</si>
  <si>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</si>
  <si>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</si>
  <si>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</si>
  <si>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</si>
  <si>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</si>
  <si>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</si>
  <si>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</si>
  <si>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</si>
  <si>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</si>
  <si>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</si>
  <si>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</si>
  <si>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</si>
  <si>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</si>
  <si>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</si>
  <si>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</si>
  <si>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</si>
  <si>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</si>
  <si>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</si>
  <si>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</si>
  <si>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</si>
  <si>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</si>
  <si>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</si>
  <si>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</si>
  <si>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</si>
  <si>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</si>
  <si>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</si>
  <si>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</si>
  <si>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</si>
  <si>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</si>
  <si>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</si>
  <si>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</si>
  <si>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</si>
  <si>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</si>
  <si>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</si>
  <si>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</si>
  <si>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</si>
  <si>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</si>
  <si>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</si>
  <si>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</si>
  <si>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</si>
  <si>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</si>
  <si>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</si>
  <si>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</si>
  <si>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</si>
  <si>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</si>
  <si>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</si>
  <si>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</si>
  <si>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</si>
  <si>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</si>
  <si>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</si>
  <si>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</si>
  <si>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</si>
  <si>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</si>
  <si>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</si>
  <si>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</si>
  <si>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</si>
  <si>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</si>
  <si>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</si>
  <si>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</si>
  <si>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</si>
  <si>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</si>
  <si>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</si>
  <si>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</si>
  <si>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</si>
  <si>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</si>
  <si>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</si>
  <si>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</si>
  <si>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</si>
  <si>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</si>
  <si>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</si>
  <si>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</si>
  <si>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</si>
  <si>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</si>
  <si>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</si>
  <si>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</si>
  <si>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</si>
  <si>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</si>
  <si>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</si>
  <si>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</si>
  <si>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</si>
  <si>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</si>
  <si>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</si>
  <si>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</si>
  <si>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</si>
  <si>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</si>
  <si>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</si>
  <si>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</si>
  <si>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</si>
  <si>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</si>
  <si>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</si>
  <si>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</si>
  <si>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</si>
  <si>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</si>
  <si>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</si>
  <si>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</si>
  <si>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</si>
  <si>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</si>
  <si>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</si>
  <si>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</si>
  <si>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</si>
  <si>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</si>
  <si>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</si>
  <si>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</si>
  <si>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</si>
  <si>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</si>
  <si>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</si>
  <si>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</si>
  <si>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</si>
  <si>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</si>
  <si>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</si>
  <si>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</si>
  <si>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</si>
  <si>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</si>
  <si>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</si>
  <si>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</si>
  <si>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</si>
  <si>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</si>
  <si>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</si>
  <si>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</si>
  <si>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</si>
  <si>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</si>
  <si>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</si>
  <si>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</si>
  <si>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</si>
  <si>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</si>
  <si>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</si>
  <si>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</si>
  <si>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</si>
  <si>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</si>
  <si>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</si>
  <si>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</si>
  <si>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</si>
  <si>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</si>
  <si>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</si>
  <si>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</si>
  <si>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</si>
  <si>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</si>
  <si>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</si>
  <si>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</si>
  <si>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</si>
  <si>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</si>
  <si>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</si>
  <si>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</si>
  <si>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</si>
  <si>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</si>
  <si>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</si>
  <si>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</si>
  <si>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</si>
  <si>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</si>
  <si>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</si>
  <si>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</si>
  <si>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</si>
  <si>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</si>
  <si>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</si>
  <si>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</si>
  <si>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</si>
  <si>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</si>
  <si>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</si>
  <si>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</si>
  <si>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</si>
  <si>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</si>
  <si>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</si>
  <si>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</si>
  <si>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</si>
  <si>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</si>
  <si>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</si>
  <si>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</si>
  <si>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</si>
  <si>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</si>
  <si>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</si>
  <si>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</si>
  <si>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</si>
  <si>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</si>
  <si>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</si>
  <si>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</si>
  <si>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</si>
  <si>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</si>
  <si>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</si>
  <si>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</si>
  <si>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</si>
  <si>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</si>
  <si>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</si>
  <si>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</si>
  <si>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</si>
  <si>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</si>
  <si>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</si>
  <si>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</si>
  <si>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</si>
  <si>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</si>
  <si>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</si>
  <si>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</si>
  <si>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</si>
  <si>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</si>
  <si>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</si>
  <si>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</si>
  <si>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</si>
  <si>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</si>
  <si>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</si>
  <si>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</si>
  <si>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</si>
  <si>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</si>
  <si>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</si>
  <si>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</si>
  <si>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</si>
  <si>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</si>
  <si>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</si>
  <si>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</si>
  <si>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</si>
  <si>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</si>
  <si>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</si>
  <si>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</si>
  <si>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</si>
  <si>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</si>
  <si>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</si>
  <si>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</si>
  <si>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</si>
  <si>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</si>
  <si>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</si>
  <si>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</si>
  <si>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</si>
  <si>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</si>
  <si>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</si>
  <si>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</si>
  <si>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</si>
  <si>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</si>
  <si>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</si>
  <si>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</si>
  <si>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</si>
  <si>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</si>
  <si>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</si>
  <si>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</si>
  <si>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</si>
  <si>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</si>
  <si>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</si>
  <si>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</si>
  <si>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</si>
  <si>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</si>
  <si>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</si>
  <si>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</si>
  <si>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</si>
  <si>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</si>
  <si>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</si>
  <si>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</si>
  <si>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</si>
  <si>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</si>
  <si>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</si>
  <si>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</si>
  <si>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</si>
  <si>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</si>
  <si>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</si>
  <si>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</si>
  <si>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</si>
  <si>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</si>
  <si>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</si>
  <si>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</si>
  <si>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</si>
  <si>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</si>
  <si>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</si>
  <si>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</si>
  <si>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</si>
  <si>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</si>
  <si>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</si>
  <si>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</si>
  <si>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</si>
  <si>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</si>
  <si>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</si>
  <si>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</si>
  <si>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</si>
  <si>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</si>
  <si>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</si>
  <si>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</si>
  <si>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</si>
  <si>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</si>
  <si>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</si>
  <si>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</si>
  <si>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</si>
  <si>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</si>
  <si>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</si>
  <si>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</si>
  <si>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</si>
  <si>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</si>
  <si>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</si>
  <si>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</si>
  <si>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</si>
  <si>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</si>
  <si>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</si>
  <si>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</si>
  <si>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</si>
  <si>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</si>
  <si>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</si>
  <si>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</si>
  <si>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</si>
  <si>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</si>
  <si>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</si>
  <si>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</si>
  <si>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</si>
  <si>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</si>
  <si>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</si>
  <si>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</si>
  <si>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</si>
  <si>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</si>
  <si>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</si>
  <si>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</si>
  <si>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</si>
  <si>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</si>
  <si>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</si>
  <si>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</si>
  <si>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</si>
  <si>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</si>
  <si>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</si>
  <si>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</si>
  <si>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</si>
  <si>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</si>
  <si>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</si>
  <si>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</si>
  <si>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</si>
  <si>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</si>
  <si>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</si>
  <si>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</si>
  <si>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</si>
  <si>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</si>
  <si>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</si>
  <si>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</si>
  <si>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</si>
  <si>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</si>
  <si>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</si>
  <si>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</si>
  <si>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</si>
  <si>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</si>
  <si>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</si>
  <si>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</si>
  <si>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</si>
  <si>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</si>
  <si>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</si>
  <si>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</si>
  <si>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</si>
  <si>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</si>
  <si>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</si>
  <si>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</si>
  <si>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</si>
  <si>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</si>
  <si>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</si>
  <si>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</si>
  <si>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</si>
  <si>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</si>
  <si>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</si>
  <si>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</si>
  <si>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</si>
  <si>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</si>
  <si>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</si>
  <si>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</si>
  <si>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</si>
  <si>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</si>
  <si>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</si>
  <si>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</si>
  <si>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</si>
  <si>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</si>
  <si>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</si>
  <si>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</si>
  <si>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</si>
  <si>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</si>
  <si>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</si>
  <si>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</si>
  <si>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</si>
  <si>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</si>
  <si>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</si>
  <si>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</si>
  <si>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</si>
  <si>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</si>
  <si>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</si>
  <si>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</si>
  <si>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</si>
  <si>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</si>
  <si>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</si>
  <si>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</si>
  <si>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</si>
  <si>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</si>
  <si>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</si>
  <si>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</si>
  <si>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</si>
  <si>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</si>
  <si>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</si>
  <si>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</si>
  <si>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</si>
  <si>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</si>
  <si>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</si>
  <si>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</si>
  <si>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</si>
  <si>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</si>
  <si>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</si>
  <si>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</si>
  <si>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</si>
  <si>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</si>
  <si>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</si>
  <si>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</si>
  <si>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</si>
  <si>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</si>
  <si>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</si>
  <si>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</si>
  <si>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</si>
  <si>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</si>
  <si>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</si>
  <si>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</si>
  <si>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</si>
  <si>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</si>
  <si>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</si>
  <si>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</si>
  <si>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</si>
  <si>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</si>
  <si>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</si>
  <si>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</si>
  <si>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</si>
  <si>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</si>
  <si>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</si>
  <si>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</si>
  <si>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</si>
  <si>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</si>
  <si>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</si>
  <si>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</si>
  <si>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</si>
  <si>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</si>
  <si>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</si>
  <si>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</si>
  <si>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</si>
  <si>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</si>
  <si>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</si>
  <si>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</si>
  <si>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</si>
  <si>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</si>
  <si>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</si>
  <si>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</si>
  <si>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</si>
  <si>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</si>
  <si>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</si>
  <si>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</si>
  <si>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</si>
  <si>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</si>
  <si>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</si>
  <si>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</si>
  <si>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</si>
  <si>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</si>
  <si>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</si>
  <si>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</si>
  <si>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</si>
  <si>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</si>
  <si>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</si>
  <si>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</si>
  <si>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</si>
  <si>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</si>
  <si>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</si>
  <si>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</si>
  <si>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</si>
  <si>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</si>
  <si>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</si>
  <si>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</si>
  <si>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</si>
  <si>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</si>
  <si>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</si>
  <si>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</si>
  <si>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</si>
  <si>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</si>
  <si>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</si>
  <si>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</si>
  <si>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</si>
  <si>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</si>
  <si>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</si>
  <si>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</si>
  <si>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</si>
  <si>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</si>
  <si>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</si>
  <si>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</si>
  <si>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</si>
  <si>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</si>
  <si>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</si>
  <si>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</si>
  <si>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</si>
  <si>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</si>
  <si>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</si>
  <si>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</si>
  <si>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</si>
  <si>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</si>
  <si>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</si>
  <si>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</si>
  <si>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</si>
  <si>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</si>
  <si>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</si>
  <si>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</si>
  <si>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</si>
  <si>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</si>
  <si>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</si>
  <si>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</si>
  <si>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</si>
  <si>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</si>
  <si>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</si>
  <si>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</si>
  <si>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</si>
  <si>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</si>
  <si>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</si>
  <si>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</si>
  <si>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</si>
  <si>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</si>
  <si>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</si>
  <si>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</si>
  <si>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</si>
  <si>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</si>
  <si>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</si>
  <si>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</si>
  <si>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</si>
  <si>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</si>
  <si>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</si>
  <si>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</si>
  <si>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</si>
  <si>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</si>
  <si>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</si>
  <si>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</si>
  <si>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</si>
  <si>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</si>
  <si>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</si>
  <si>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</si>
  <si>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</si>
  <si>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</si>
  <si>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</si>
  <si>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</si>
  <si>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</si>
  <si>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</si>
  <si>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</si>
  <si>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</si>
  <si>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</si>
  <si>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</si>
  <si>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</si>
  <si>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</si>
  <si>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</si>
  <si>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</si>
  <si>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</si>
  <si>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</si>
  <si>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</si>
  <si>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</si>
  <si>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</si>
  <si>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</si>
  <si>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</si>
  <si>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</si>
  <si>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</si>
  <si>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</si>
  <si>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</si>
  <si>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</si>
  <si>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</si>
  <si>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</si>
  <si>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</si>
  <si>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</si>
  <si>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</si>
  <si>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</si>
  <si>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</si>
  <si>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</si>
  <si>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</si>
  <si>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</si>
  <si>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</si>
  <si>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</si>
  <si>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</si>
  <si>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</si>
  <si>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</si>
  <si>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</si>
  <si>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</si>
  <si>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</si>
  <si>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</si>
  <si>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</si>
  <si>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</si>
  <si>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</si>
  <si>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</si>
  <si>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</si>
  <si>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</si>
  <si>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</si>
  <si>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</si>
  <si>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</si>
  <si>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</si>
  <si>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</si>
  <si>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</si>
  <si>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</si>
  <si>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</si>
  <si>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</si>
  <si>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</si>
  <si>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</si>
  <si>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</si>
  <si>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</si>
  <si>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</si>
  <si>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</si>
  <si>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</si>
  <si>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</si>
  <si>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</si>
  <si>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</si>
  <si>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</si>
  <si>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</si>
  <si>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</si>
  <si>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</si>
  <si>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</si>
  <si>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</si>
  <si>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</si>
  <si>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</si>
  <si>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</si>
  <si>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</si>
  <si>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</si>
  <si>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</si>
  <si>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</si>
  <si>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</si>
  <si>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</si>
  <si>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</si>
  <si>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</si>
  <si>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</si>
  <si>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</si>
  <si>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</si>
  <si>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</si>
  <si>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</si>
  <si>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</si>
  <si>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</si>
  <si>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</si>
  <si>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</si>
  <si>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</si>
  <si>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</si>
  <si>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</si>
  <si>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</si>
  <si>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</si>
  <si>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</si>
  <si>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</si>
  <si>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</si>
  <si>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</si>
  <si>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</si>
  <si>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</si>
  <si>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</si>
  <si>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</si>
  <si>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</si>
  <si>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</si>
  <si>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</si>
  <si>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</si>
  <si>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</si>
  <si>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</si>
  <si>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</si>
  <si>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</si>
  <si>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</si>
  <si>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</si>
  <si>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</si>
  <si>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</si>
  <si>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</si>
  <si>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</si>
  <si>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</si>
  <si>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</si>
  <si>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</si>
  <si>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</si>
  <si>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</si>
  <si>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</si>
  <si>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</si>
  <si>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</si>
  <si>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</si>
  <si>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</si>
  <si>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</si>
  <si>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</si>
  <si>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</si>
  <si>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</si>
  <si>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</si>
  <si>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</si>
  <si>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</si>
  <si>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</si>
  <si>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</si>
  <si>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</si>
  <si>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</si>
  <si>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</si>
  <si>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</si>
  <si>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</si>
  <si>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</si>
  <si>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</si>
  <si>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</si>
  <si>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</si>
  <si>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</si>
  <si>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</si>
  <si>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</si>
  <si>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</si>
  <si>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</si>
  <si>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</si>
  <si>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</si>
  <si>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</si>
  <si>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</si>
  <si>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</si>
  <si>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</si>
  <si>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</si>
  <si>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</si>
  <si>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</si>
  <si>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</si>
  <si>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</si>
  <si>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</si>
  <si>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</si>
  <si>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</si>
  <si>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</si>
  <si>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</si>
  <si>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</si>
  <si>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</si>
  <si>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</si>
  <si>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</si>
  <si>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</si>
  <si>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</si>
  <si>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</si>
  <si>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</si>
  <si>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</si>
  <si>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</si>
  <si>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</si>
  <si>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</si>
  <si>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</si>
  <si>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</si>
  <si>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</si>
  <si>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</si>
  <si>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</si>
  <si>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</si>
  <si>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</si>
  <si>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</si>
  <si>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</si>
  <si>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</si>
  <si>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</si>
  <si>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</si>
  <si>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</si>
  <si>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</si>
  <si>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</si>
  <si>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</si>
  <si>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</si>
  <si>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</si>
  <si>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</si>
  <si>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</si>
  <si>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</si>
  <si>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</si>
  <si>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</si>
  <si>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</si>
  <si>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</si>
  <si>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</si>
  <si>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</si>
  <si>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</si>
  <si>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</si>
  <si>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</si>
  <si>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</si>
  <si>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</si>
  <si>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</si>
  <si>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</si>
  <si>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</si>
  <si>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</si>
  <si>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</si>
  <si>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</si>
  <si>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</si>
  <si>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</si>
  <si>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</si>
  <si>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</si>
  <si>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</si>
  <si>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</si>
  <si>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</si>
  <si>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</si>
  <si>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</si>
  <si>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</si>
  <si>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</si>
  <si>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</si>
  <si>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</si>
  <si>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</si>
  <si>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</si>
  <si>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</si>
  <si>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</si>
  <si>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</si>
  <si>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</si>
  <si>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</si>
  <si>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</si>
  <si>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</si>
  <si>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</si>
  <si>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</si>
  <si>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</si>
  <si>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</si>
  <si>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</si>
  <si>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</si>
  <si>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</si>
  <si>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</si>
  <si>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</si>
  <si>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</si>
  <si>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</si>
  <si>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</si>
  <si>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</si>
  <si>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</si>
  <si>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</si>
  <si>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</si>
  <si>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</si>
  <si>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</si>
  <si>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</si>
  <si>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</si>
  <si>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</si>
  <si>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</si>
  <si>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</si>
  <si>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</si>
  <si>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</si>
  <si>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</si>
  <si>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</si>
  <si>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</si>
  <si>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</si>
  <si>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</si>
  <si>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</si>
  <si>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</si>
  <si>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</si>
  <si>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</si>
  <si>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</si>
  <si>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</si>
  <si>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</si>
  <si>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</si>
  <si>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</si>
  <si>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</si>
  <si>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</si>
  <si>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</si>
  <si>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</si>
  <si>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</si>
  <si>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</si>
  <si>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</si>
  <si>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</si>
  <si>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</si>
  <si>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</si>
  <si>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</si>
  <si>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</si>
  <si>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</si>
  <si>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</si>
  <si>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</si>
  <si>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</si>
  <si>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</si>
  <si>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</si>
  <si>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</si>
  <si>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</si>
  <si>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</si>
  <si>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</si>
  <si>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</si>
  <si>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</si>
  <si>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</si>
  <si>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</si>
  <si>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</si>
  <si>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</si>
  <si>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</si>
  <si>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</si>
  <si>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</si>
  <si>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</si>
  <si>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</si>
  <si>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</si>
  <si>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</si>
  <si>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</si>
  <si>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</si>
  <si>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</si>
  <si>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</si>
  <si>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</si>
  <si>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</si>
  <si>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</si>
  <si>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</si>
  <si>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</si>
  <si>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</si>
  <si>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</si>
  <si>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</si>
  <si>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</si>
  <si>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</si>
  <si>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</si>
  <si>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</si>
  <si>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</si>
  <si>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</si>
  <si>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</si>
  <si>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</si>
  <si>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</si>
  <si>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</si>
  <si>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</si>
  <si>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</si>
  <si>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</si>
  <si>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</si>
  <si>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</si>
  <si>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</si>
  <si>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</si>
  <si>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</si>
  <si>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</si>
  <si>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</si>
  <si>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</si>
  <si>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</si>
  <si>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</si>
  <si>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</si>
  <si>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</si>
  <si>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</si>
  <si>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</si>
  <si>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</si>
  <si>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</si>
  <si>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</si>
  <si>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</si>
  <si>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</si>
  <si>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</si>
  <si>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</si>
  <si>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</si>
  <si>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</si>
  <si>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</si>
  <si>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</si>
  <si>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</si>
  <si>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</si>
  <si>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</si>
  <si>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</si>
  <si>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</si>
  <si>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</si>
  <si>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</si>
  <si>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</si>
  <si>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</si>
  <si>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</si>
  <si>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</si>
  <si>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</si>
  <si>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</si>
  <si>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</si>
  <si>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</si>
  <si>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</si>
  <si>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</si>
  <si>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</si>
  <si>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</si>
  <si>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</si>
  <si>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</si>
  <si>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</si>
  <si>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</si>
  <si>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</si>
  <si>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</si>
  <si>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</si>
  <si>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</si>
  <si>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</si>
  <si>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</si>
  <si>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</si>
  <si>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</si>
  <si>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</si>
  <si>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</si>
  <si>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</si>
  <si>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</si>
  <si>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</si>
  <si>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</si>
  <si>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</si>
  <si>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</si>
  <si>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</si>
  <si>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</si>
  <si>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</si>
  <si>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</si>
  <si>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</si>
  <si>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</si>
  <si>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</si>
  <si>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</si>
  <si>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</si>
  <si>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</si>
  <si>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</si>
  <si>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</si>
  <si>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</si>
  <si>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</si>
  <si>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</si>
  <si>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</si>
  <si>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</si>
  <si>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</si>
  <si>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</si>
  <si>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</si>
  <si>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</si>
  <si>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</si>
  <si>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</si>
  <si>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</si>
  <si>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</si>
  <si>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</si>
  <si>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</si>
  <si>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</si>
  <si>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</si>
  <si>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</si>
  <si>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</si>
  <si>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</si>
  <si>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</si>
  <si>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</si>
  <si>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</si>
  <si>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</si>
  <si>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</si>
  <si>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</si>
  <si>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</si>
  <si>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</si>
  <si>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</si>
  <si>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</si>
  <si>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</si>
  <si>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</si>
  <si>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</si>
  <si>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</si>
  <si>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</si>
  <si>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</si>
  <si>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</si>
  <si>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</si>
  <si>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</si>
  <si>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</si>
  <si>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</si>
  <si>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</si>
  <si>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</si>
  <si>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</si>
  <si>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</si>
  <si>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</si>
  <si>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</si>
  <si>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</si>
  <si>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</si>
  <si>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</si>
  <si>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</si>
  <si>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</si>
  <si>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</si>
  <si>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</si>
  <si>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</si>
  <si>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</si>
  <si>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</si>
  <si>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</si>
  <si>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</si>
  <si>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</si>
  <si>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</si>
  <si>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</si>
  <si>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</si>
  <si>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</si>
  <si>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</si>
  <si>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</si>
  <si>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</si>
  <si>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</si>
  <si>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</si>
  <si>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</si>
  <si>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</si>
  <si>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</si>
  <si>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</si>
  <si>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</si>
  <si>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</si>
  <si>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</si>
  <si>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</si>
  <si>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</si>
  <si>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</si>
  <si>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</si>
  <si>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</si>
  <si>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</si>
  <si>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</si>
  <si>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</si>
  <si>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</si>
  <si>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</si>
  <si>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</si>
  <si>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</si>
  <si>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</si>
  <si>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</si>
  <si>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</si>
  <si>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</si>
  <si>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</si>
  <si>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</si>
  <si>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</si>
  <si>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</si>
  <si>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</si>
  <si>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</si>
  <si>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</si>
  <si>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</si>
  <si>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</si>
  <si>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</si>
  <si>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</si>
  <si>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</si>
  <si>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</si>
  <si>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</si>
  <si>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</si>
  <si>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</si>
  <si>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</si>
  <si>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</si>
  <si>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</si>
  <si>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</si>
  <si>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</si>
  <si>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</si>
  <si>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</si>
  <si>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</si>
  <si>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</si>
  <si>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</si>
  <si>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</si>
  <si>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</si>
  <si>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</si>
  <si>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</si>
  <si>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</si>
  <si>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</si>
  <si>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</si>
  <si>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</si>
  <si>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</si>
  <si>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</si>
  <si>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</si>
  <si>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</si>
  <si>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</si>
  <si>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</si>
  <si>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</si>
  <si>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</si>
  <si>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</si>
  <si>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</si>
  <si>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</si>
  <si>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</si>
  <si>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</si>
  <si>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</si>
  <si>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</si>
  <si>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</si>
  <si>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</si>
  <si>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</si>
  <si>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</si>
  <si>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</si>
  <si>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</si>
  <si>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</si>
  <si>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</si>
  <si>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</si>
  <si>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</si>
  <si>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</si>
  <si>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</si>
  <si>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</si>
  <si>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</si>
  <si>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</si>
  <si>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</si>
  <si>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</si>
  <si>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</si>
  <si>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</si>
  <si>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</si>
  <si>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</si>
  <si>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</si>
  <si>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</si>
  <si>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</si>
  <si>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</si>
  <si>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</si>
  <si>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</si>
  <si>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</si>
  <si>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</si>
  <si>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</si>
  <si>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</si>
  <si>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</si>
  <si>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</si>
  <si>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</si>
  <si>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</si>
  <si>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</si>
  <si>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</si>
  <si>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</si>
  <si>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</si>
  <si>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</si>
  <si>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</si>
  <si>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</si>
  <si>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</si>
  <si>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</si>
  <si>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</si>
  <si>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</si>
  <si>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</si>
  <si>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</si>
  <si>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</si>
  <si>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</si>
  <si>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</si>
  <si>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</si>
  <si>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</si>
  <si>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</si>
  <si>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</si>
  <si>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</si>
  <si>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</si>
  <si>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</si>
  <si>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</si>
  <si>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</si>
  <si>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</si>
  <si>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</si>
  <si>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</si>
  <si>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</si>
  <si>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</si>
  <si>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</si>
  <si>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</si>
  <si>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</si>
  <si>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</si>
  <si>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</si>
  <si>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</si>
  <si>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</si>
  <si>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</si>
  <si>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</si>
  <si>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</si>
  <si>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</si>
  <si>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</si>
  <si>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</si>
  <si>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</si>
  <si>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</si>
  <si>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</si>
  <si>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</si>
  <si>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</si>
  <si>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</si>
  <si>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</si>
  <si>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</si>
  <si>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</si>
  <si>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</si>
  <si>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</si>
  <si>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</si>
  <si>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</si>
  <si>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</si>
  <si>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</si>
  <si>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</si>
  <si>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</si>
  <si>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</si>
  <si>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</si>
  <si>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</si>
  <si>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</si>
  <si>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</si>
  <si>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</si>
  <si>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</si>
  <si>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</si>
  <si>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</si>
  <si>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</si>
  <si>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</si>
  <si>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</si>
  <si>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</si>
  <si>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</si>
  <si>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</si>
  <si>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</si>
  <si>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</si>
  <si>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</si>
  <si>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</si>
  <si>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</si>
  <si>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</si>
  <si>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</si>
  <si>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</si>
  <si>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</si>
  <si>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</si>
  <si>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</si>
  <si>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</si>
  <si>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</si>
  <si>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</si>
  <si>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</si>
  <si>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</si>
  <si>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</si>
  <si>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</si>
  <si>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</si>
  <si>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</si>
  <si>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</si>
  <si>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</si>
  <si>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</si>
  <si>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</si>
  <si>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</si>
  <si>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</si>
  <si>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</si>
  <si>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</si>
  <si>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</si>
  <si>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</si>
  <si>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</si>
  <si>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</si>
  <si>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</si>
  <si>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</si>
  <si>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</si>
  <si>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</si>
  <si>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</si>
  <si>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</si>
  <si>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</si>
  <si>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</si>
  <si>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</si>
  <si>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</si>
  <si>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</si>
  <si>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</si>
  <si>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</si>
  <si>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</si>
  <si>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</si>
  <si>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</si>
  <si>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</si>
  <si>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</si>
  <si>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</si>
  <si>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</si>
  <si>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</si>
  <si>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</si>
  <si>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</si>
  <si>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</si>
  <si>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</si>
  <si>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</si>
  <si>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</si>
  <si>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</si>
  <si>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</si>
  <si>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</si>
  <si>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</si>
  <si>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</si>
  <si>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</si>
  <si>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</si>
  <si>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</si>
  <si>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</si>
  <si>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</si>
  <si>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</si>
  <si>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</si>
  <si>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</si>
  <si>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</si>
  <si>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</si>
  <si>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</si>
  <si>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</si>
  <si>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</si>
  <si>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</si>
  <si>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</si>
  <si>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</si>
  <si>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</si>
  <si>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</si>
  <si>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</si>
  <si>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</si>
  <si>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</si>
  <si>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</si>
  <si>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</si>
  <si>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</si>
  <si>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</si>
  <si>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</si>
  <si>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</si>
  <si>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</si>
  <si>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</si>
  <si>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</si>
  <si>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</si>
  <si>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</si>
  <si>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</si>
  <si>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</si>
  <si>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</si>
  <si>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</si>
  <si>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</si>
  <si>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</si>
  <si>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</si>
  <si>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</si>
  <si>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</si>
  <si>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</si>
  <si>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</si>
  <si>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</si>
  <si>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</si>
  <si>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</si>
  <si>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</si>
  <si>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</si>
  <si>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</si>
  <si>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</si>
  <si>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</si>
  <si>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</si>
  <si>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</si>
  <si>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</si>
  <si>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</si>
  <si>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</si>
  <si>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</si>
  <si>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</si>
  <si>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</si>
  <si>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</si>
  <si>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</si>
  <si>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</si>
  <si>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</si>
  <si>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</si>
  <si>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</si>
  <si>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</si>
  <si>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</si>
  <si>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</si>
  <si>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</si>
  <si>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</si>
  <si>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</si>
  <si>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</si>
  <si>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</si>
  <si>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</si>
  <si>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</si>
  <si>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</si>
  <si>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</si>
  <si>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</si>
  <si>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</si>
  <si>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</si>
  <si>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</si>
  <si>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</si>
  <si>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</si>
  <si>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</si>
  <si>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</si>
  <si>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</si>
  <si>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</si>
  <si>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</si>
  <si>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</si>
  <si>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</si>
  <si>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</si>
  <si>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</si>
  <si>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</si>
  <si>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</si>
  <si>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</si>
  <si>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</si>
  <si>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</si>
  <si>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</si>
  <si>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</si>
  <si>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</si>
  <si>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</si>
  <si>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</si>
  <si>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</si>
  <si>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</si>
  <si>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</si>
  <si>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</si>
  <si>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</si>
  <si>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</si>
  <si>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</si>
  <si>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</si>
  <si>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</si>
  <si>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</si>
  <si>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</si>
  <si>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</si>
  <si>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</si>
  <si>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</si>
  <si>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</si>
  <si>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</si>
  <si>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</si>
  <si>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</si>
  <si>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</si>
  <si>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</si>
  <si>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</si>
  <si>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</si>
  <si>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</si>
  <si>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</si>
  <si>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</si>
  <si>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</si>
  <si>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</si>
  <si>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</si>
  <si>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</si>
  <si>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</si>
  <si>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</si>
  <si>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</si>
  <si>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</si>
  <si>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</si>
  <si>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</si>
  <si>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</si>
  <si>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</si>
  <si>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</si>
  <si>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</si>
  <si>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</si>
  <si>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</si>
  <si>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</si>
  <si>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</si>
  <si>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</si>
  <si>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</si>
  <si>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</si>
  <si>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</si>
  <si>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</si>
  <si>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</si>
  <si>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</si>
  <si>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</si>
  <si>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</si>
  <si>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</si>
  <si>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</si>
  <si>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</si>
  <si>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</si>
  <si>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</si>
  <si>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</si>
  <si>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</si>
  <si>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</si>
  <si>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</si>
  <si>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</si>
  <si>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</si>
  <si>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</si>
  <si>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</si>
  <si>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</si>
  <si>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</si>
  <si>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</si>
  <si>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</si>
  <si>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</si>
  <si>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</si>
  <si>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</si>
  <si>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</si>
  <si>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</si>
  <si>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</si>
  <si>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</si>
  <si>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</si>
  <si>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</si>
  <si>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</si>
  <si>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</si>
  <si>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</si>
  <si>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</si>
  <si>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</si>
  <si>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</si>
  <si>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</si>
  <si>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</si>
  <si>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</si>
  <si>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</si>
  <si>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</si>
  <si>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</si>
  <si>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</si>
  <si>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</si>
  <si>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</si>
  <si>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</si>
  <si>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</si>
  <si>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</si>
  <si>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</si>
  <si>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</si>
  <si>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</si>
  <si>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</si>
  <si>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</si>
  <si>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</si>
  <si>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</si>
  <si>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</si>
  <si>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</si>
  <si>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</si>
  <si>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</si>
  <si>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</si>
  <si>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</si>
  <si>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</si>
  <si>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</si>
  <si>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</si>
  <si>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</si>
  <si>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</si>
  <si>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</si>
  <si>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</si>
  <si>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</si>
  <si>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</si>
  <si>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</si>
  <si>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</si>
  <si>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</si>
  <si>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</si>
  <si>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</si>
  <si>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</si>
  <si>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</si>
  <si>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</si>
  <si>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</si>
  <si>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</si>
  <si>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</si>
  <si>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</si>
  <si>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</si>
  <si>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</si>
  <si>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</si>
  <si>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</si>
  <si>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</si>
  <si>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</si>
  <si>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</si>
  <si>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</si>
  <si>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</si>
  <si>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</si>
  <si>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</si>
  <si>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</si>
  <si>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</si>
  <si>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</si>
  <si>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</si>
  <si>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</si>
  <si>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</si>
  <si>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</si>
  <si>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</si>
  <si>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</si>
  <si>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</si>
  <si>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</si>
  <si>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</si>
  <si>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</si>
  <si>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</si>
  <si>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</si>
  <si>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</si>
  <si>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</si>
  <si>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</si>
  <si>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</si>
  <si>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</si>
  <si>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</si>
  <si>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</si>
  <si>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</si>
  <si>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</si>
  <si>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</si>
  <si>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</si>
  <si>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</si>
  <si>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</si>
  <si>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</si>
  <si>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</si>
  <si>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</si>
  <si>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</si>
  <si>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</si>
  <si>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</si>
  <si>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</si>
  <si>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</si>
  <si>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</si>
  <si>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</si>
  <si>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</si>
  <si>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</si>
  <si>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</si>
  <si>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</si>
  <si>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</si>
  <si>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</si>
  <si>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</si>
  <si>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</si>
  <si>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</si>
  <si>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</si>
  <si>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</si>
  <si>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</si>
  <si>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</si>
  <si>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</si>
  <si>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</si>
  <si>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</si>
  <si>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</si>
  <si>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</si>
  <si>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</si>
  <si>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</si>
  <si>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</si>
  <si>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</si>
  <si>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</si>
  <si>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</si>
  <si>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</si>
  <si>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</si>
  <si>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</si>
  <si>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</si>
  <si>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</si>
  <si>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</si>
  <si>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</si>
  <si>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</si>
  <si>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</si>
  <si>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</si>
  <si>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</si>
  <si>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</si>
  <si>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</si>
  <si>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</si>
  <si>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</si>
  <si>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</si>
  <si>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</si>
  <si>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</si>
  <si>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</si>
  <si>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</si>
  <si>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</si>
  <si>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</si>
  <si>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</si>
  <si>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</si>
  <si>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</si>
  <si>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</si>
  <si>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</si>
  <si>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</si>
  <si>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</si>
  <si>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</si>
  <si>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</si>
  <si>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</si>
  <si>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</si>
  <si>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</si>
  <si>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</si>
  <si>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</si>
  <si>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</si>
  <si>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</si>
  <si>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</si>
  <si>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</si>
  <si>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</si>
  <si>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</si>
  <si>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</si>
  <si>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</si>
  <si>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</si>
  <si>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</si>
  <si>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</si>
  <si>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</si>
  <si>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</si>
  <si>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</si>
  <si>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</si>
  <si>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</si>
  <si>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</si>
  <si>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</si>
  <si>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</si>
  <si>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</si>
  <si>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</si>
  <si>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</si>
  <si>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</si>
  <si>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</si>
  <si>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</si>
  <si>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</si>
  <si>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</si>
  <si>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</si>
  <si>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</si>
  <si>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</si>
  <si>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</si>
  <si>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</si>
  <si>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</si>
  <si>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</si>
  <si>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</si>
  <si>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</si>
  <si>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</si>
  <si>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</si>
  <si>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</si>
  <si>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</si>
  <si>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</si>
  <si>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</si>
  <si>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</si>
  <si>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</si>
  <si>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</si>
  <si>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</si>
  <si>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</si>
  <si>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</si>
  <si>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</si>
  <si>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</si>
  <si>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</si>
  <si>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</si>
  <si>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</si>
  <si>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</si>
  <si>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</si>
  <si>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</si>
  <si>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</si>
  <si>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</si>
  <si>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</si>
  <si>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</si>
  <si>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</si>
  <si>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</si>
  <si>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</si>
  <si>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</si>
  <si>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</si>
  <si>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</si>
  <si>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</si>
  <si>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</si>
  <si>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</si>
  <si>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</si>
  <si>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</si>
  <si>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</si>
  <si>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</si>
  <si>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</si>
  <si>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</si>
  <si>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</si>
  <si>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</si>
  <si>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</si>
  <si>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</si>
  <si>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</si>
  <si>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</si>
  <si>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</si>
  <si>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</si>
  <si>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</si>
  <si>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</si>
  <si>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</si>
  <si>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</si>
  <si>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</si>
  <si>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</si>
  <si>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</si>
  <si>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</si>
  <si>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</si>
  <si>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</si>
  <si>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</si>
  <si>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</si>
  <si>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</si>
  <si>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</si>
  <si>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</si>
  <si>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</si>
  <si>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</si>
  <si>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</si>
  <si>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</si>
  <si>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</si>
  <si>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</si>
  <si>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</si>
  <si>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</si>
  <si>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</si>
  <si>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</si>
  <si>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</si>
  <si>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</si>
  <si>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</si>
  <si>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</si>
  <si>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</si>
  <si>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</si>
  <si>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</si>
  <si>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</si>
  <si>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</si>
  <si>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</si>
  <si>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</si>
  <si>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</si>
  <si>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</si>
  <si>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</si>
  <si>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</si>
  <si>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</si>
  <si>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</si>
  <si>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</si>
  <si>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</si>
  <si>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</si>
  <si>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</si>
  <si>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</si>
  <si>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</si>
  <si>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</si>
  <si>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</si>
  <si>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</si>
  <si>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</si>
  <si>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</si>
  <si>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</si>
  <si>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</si>
  <si>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</si>
  <si>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</si>
  <si>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</si>
  <si>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</si>
  <si>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</si>
  <si>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</si>
  <si>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</si>
  <si>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</si>
  <si>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</si>
  <si>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</si>
  <si>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</si>
  <si>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</si>
  <si>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</si>
  <si>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</si>
  <si>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</si>
  <si>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</si>
  <si>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</si>
  <si>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</si>
  <si>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</si>
  <si>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</si>
  <si>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</si>
  <si>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</si>
  <si>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</si>
  <si>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</si>
  <si>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</si>
  <si>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</si>
  <si>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</si>
  <si>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</si>
  <si>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</si>
  <si>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</si>
  <si>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</si>
  <si>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</si>
  <si>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</si>
  <si>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</si>
  <si>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</si>
  <si>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</si>
  <si>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</si>
  <si>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</si>
  <si>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</si>
  <si>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</si>
  <si>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</si>
  <si>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</si>
  <si>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</si>
  <si>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</si>
  <si>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</si>
  <si>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</si>
  <si>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</si>
  <si>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</si>
  <si>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</si>
  <si>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</si>
  <si>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</si>
  <si>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</si>
  <si>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</si>
  <si>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</si>
  <si>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</si>
  <si>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</si>
  <si>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</si>
  <si>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</si>
  <si>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</si>
  <si>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</si>
  <si>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</si>
  <si>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</si>
  <si>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</si>
  <si>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</si>
  <si>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</si>
  <si>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</si>
  <si>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</si>
  <si>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</si>
  <si>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</si>
  <si>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</si>
  <si>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</si>
  <si>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</si>
  <si>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</si>
  <si>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</si>
  <si>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</si>
  <si>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</si>
  <si>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</si>
  <si>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</si>
  <si>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</si>
  <si>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</si>
  <si>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</si>
  <si>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</si>
  <si>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</si>
  <si>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</si>
  <si>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</si>
  <si>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</si>
  <si>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</si>
  <si>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</si>
  <si>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</si>
  <si>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</si>
  <si>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</si>
  <si>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</si>
  <si>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</si>
  <si>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</si>
  <si>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</si>
  <si>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</si>
  <si>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</si>
  <si>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</si>
  <si>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</si>
  <si>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</si>
  <si>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</si>
  <si>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</si>
  <si>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</si>
  <si>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</si>
  <si>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</si>
  <si>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</si>
  <si>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</si>
  <si>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</si>
  <si>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</si>
  <si>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</si>
  <si>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</si>
  <si>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</si>
  <si>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</si>
  <si>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</si>
  <si>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</si>
  <si>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</si>
  <si>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</si>
  <si>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</si>
  <si>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</si>
  <si>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</si>
  <si>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</si>
  <si>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</si>
  <si>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</si>
  <si>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</si>
  <si>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</si>
  <si>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</si>
  <si>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</si>
  <si>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</si>
  <si>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</si>
  <si>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</si>
  <si>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</si>
  <si>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</si>
  <si>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</si>
  <si>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</si>
  <si>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</si>
  <si>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</si>
  <si>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</si>
  <si>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</si>
  <si>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</si>
  <si>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</si>
  <si>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</si>
  <si>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</si>
  <si>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</si>
  <si>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</si>
  <si>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</si>
  <si>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</si>
  <si>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</si>
  <si>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</si>
  <si>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</si>
  <si>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</si>
  <si>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</si>
  <si>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</si>
  <si>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</si>
  <si>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</si>
  <si>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</si>
  <si>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</si>
  <si>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</si>
  <si>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</si>
  <si>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</si>
  <si>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</si>
  <si>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</si>
  <si>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</si>
  <si>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</si>
  <si>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</si>
  <si>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</si>
  <si>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</si>
  <si>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</si>
  <si>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</si>
  <si>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</si>
  <si>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</si>
  <si>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</si>
  <si>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</si>
  <si>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</si>
  <si>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</si>
  <si>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</si>
  <si>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</si>
  <si>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</si>
  <si>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</si>
  <si>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</si>
  <si>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</si>
  <si>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</si>
  <si>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</si>
  <si>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</si>
  <si>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</si>
  <si>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</si>
  <si>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</si>
  <si>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</si>
  <si>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</si>
  <si>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</si>
  <si>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</si>
  <si>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</si>
  <si>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</si>
  <si>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</si>
  <si>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</si>
  <si>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</si>
  <si>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</si>
  <si>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</si>
  <si>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</si>
  <si>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</si>
  <si>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</si>
  <si>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</si>
  <si>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</si>
  <si>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</si>
  <si>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</si>
  <si>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</si>
  <si>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</si>
  <si>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</si>
  <si>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</si>
  <si>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</si>
  <si>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</si>
  <si>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</si>
  <si>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</si>
  <si>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</si>
  <si>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</si>
  <si>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</si>
  <si>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</si>
  <si>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</si>
  <si>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</si>
  <si>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</si>
  <si>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</si>
  <si>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</si>
  <si>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</si>
  <si>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</si>
  <si>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</si>
  <si>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</si>
  <si>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</si>
  <si>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</si>
  <si>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</si>
  <si>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</si>
  <si>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</si>
  <si>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</si>
  <si>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</si>
  <si>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</si>
  <si>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</si>
  <si>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</si>
  <si>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</si>
  <si>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</si>
  <si>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</si>
  <si>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</si>
  <si>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</si>
  <si>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</si>
  <si>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</si>
  <si>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</si>
  <si>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</si>
  <si>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</si>
  <si>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</si>
  <si>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</si>
  <si>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</si>
  <si>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</si>
  <si>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</si>
  <si>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</si>
  <si>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</si>
  <si>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</si>
  <si>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</si>
  <si>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</si>
  <si>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</si>
  <si>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</si>
  <si>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</si>
  <si>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</si>
  <si>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</si>
  <si>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</si>
  <si>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</si>
  <si>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</si>
  <si>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</si>
  <si>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</si>
  <si>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</si>
  <si>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</si>
  <si>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</si>
  <si>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</si>
  <si>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</si>
  <si>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</si>
  <si>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</si>
  <si>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</si>
  <si>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</si>
  <si>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</si>
  <si>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</si>
  <si>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</si>
  <si>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</si>
  <si>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</si>
  <si>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</si>
  <si>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</si>
  <si>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</si>
  <si>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</si>
  <si>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</si>
  <si>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</si>
  <si>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</si>
  <si>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</si>
  <si>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</si>
  <si>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</si>
  <si>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</si>
  <si>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</si>
  <si>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</si>
  <si>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</si>
  <si>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</si>
  <si>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</si>
  <si>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</si>
  <si>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</si>
  <si>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</si>
  <si>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</si>
  <si>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</si>
  <si>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</si>
  <si>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</si>
  <si>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</si>
  <si>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</si>
  <si>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</si>
  <si>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</si>
  <si>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</si>
  <si>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</si>
  <si>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</si>
  <si>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</si>
  <si>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</si>
  <si>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</si>
  <si>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</si>
  <si>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</si>
  <si>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</si>
  <si>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</si>
  <si>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</si>
  <si>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</si>
  <si>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</si>
  <si>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</si>
  <si>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</si>
  <si>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</si>
  <si>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</si>
  <si>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</si>
  <si>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</si>
  <si>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</si>
  <si>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</si>
  <si>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</si>
  <si>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</si>
  <si>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</si>
  <si>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</si>
  <si>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</si>
  <si>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</si>
  <si>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</si>
  <si>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</si>
  <si>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</si>
  <si>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</si>
  <si>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11-0453-2019</t>
  </si>
  <si>
    <t>11-1834-2017</t>
  </si>
  <si>
    <t>11-0442-2018</t>
  </si>
  <si>
    <t>EJECUTAR LA MODALIDAD FAMILIAS CON BIENESTAR PARA LA PAZ, CUYO OBJETO ES POTENCIARE LAS CAPACIDADES INDIVIDUALES Y COLECTIVAS CON FAMILIAS EN SITUACIÓN DE VULNERABILIDAD, A TRAVÉS DE UNA INTERVENCION PSICOSOCIAL QUE CONLLEVA A ACCIONES DE APRENDIZAJE - EDUCACIÓN, DE FACILITACION Y GESTIÓN DE REDES PARA FOMENTAR EL DESARROLLO FAMILIAR YA LA CONVIVENCIA ARMONICA</t>
  </si>
  <si>
    <t>11-1122-2018</t>
  </si>
  <si>
    <t>11-0515-2019</t>
  </si>
  <si>
    <t>11-0776-2019</t>
  </si>
  <si>
    <t>PROMOVER LA PROTECCION INTEGRAL Y PROYECTOS DE VIDA DE LOS NIÑOS, LAS NIÑAS Y LOS ADOLESCENTES, A TRAVES DE LA IMPLEMENTACION DEL PROGRAMA "GENERACIONES CON BIENESTAR", MODALIDAD TRADICIONAL Y RURAL EN LA ZONA 1 DE LA CIUDAD DE BOGOTA</t>
  </si>
  <si>
    <t>20-138-2017</t>
  </si>
  <si>
    <t>ANA ROCIO QUIROZ MANRIQUE</t>
  </si>
  <si>
    <t xml:space="preserve">6244700 - 3108774707 </t>
  </si>
  <si>
    <t>Calle 95 N° 68 F 24 Bogotá</t>
  </si>
  <si>
    <t>apdecolombia09@yahoo.es</t>
  </si>
  <si>
    <t>690/15</t>
  </si>
  <si>
    <t>11-1716-2016</t>
  </si>
  <si>
    <t>11-1624-2017</t>
  </si>
  <si>
    <t>925-13</t>
  </si>
  <si>
    <t>Atender a niños y niñas menores de cinco ( 5) años , o hasta su ingreso al grado de transición en los servicios de educación inicial y cuidado , en las modalidades Centros de Desarrollo Infantil y Desarrollo Infantil en medio Familiar , con el fin de promover el desarrollo integral de la primera infancia con calidad , de conformidad con los lineamientos , estándares de calidad y las directrices , y parámetros establecidos por el ICBF .</t>
  </si>
  <si>
    <t>11-1901-16</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</si>
  <si>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desarrollo infantil en medio familiar </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</si>
  <si>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 manual operativo , las directrices ,  parámetros y estandares establecidos por el ICBF , en el marco de la estategia de atencion integral de cero a siempre.</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</si>
  <si>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Centros de Desarrollo Integral”</t>
  </si>
  <si>
    <t xml:space="preserve">Atender integralmente a la primera infancia en el marco de la estrategia de ¨Cero a Siemre¨de conformidad con las directrices , lineamientos y estándares establecidos por el ICBF, así como regular las relaciones las partes derivadas de la entrega de aportes del ICBF a El Contratista , para que este asuma bajo su exclusiva responsabilidad dicha atención </t>
  </si>
  <si>
    <t>772-13</t>
  </si>
  <si>
    <t>386-13</t>
  </si>
  <si>
    <t>869-13</t>
  </si>
  <si>
    <t>Brindar atención a la primera infancia niños y niñas menores de (5) cinco años de familias en situación de vulnerabilidad  a través de los hogares comunitarios de bienestar en las siguientes formas de atención. Familiares, Múltiples, Grupales, jardín social, empresariales, y en modalidad FAMI, de conformidad con los lineamientos, estándares y directrices que el ICBF expida para las mismas</t>
  </si>
  <si>
    <t>BOGOTA DC</t>
  </si>
  <si>
    <t>Promover la protección integral de los niños, niñas y adolescentes a través de la implementación del programa Generaciones con Bienestar en la ciudad de Bogotá.</t>
  </si>
  <si>
    <t>952-1</t>
  </si>
  <si>
    <t>1165-13</t>
  </si>
  <si>
    <t>827-13</t>
  </si>
  <si>
    <t>912-14</t>
  </si>
  <si>
    <t>925-15</t>
  </si>
  <si>
    <t>905-15</t>
  </si>
  <si>
    <t>673-15</t>
  </si>
  <si>
    <t>Promover y prevenir mediante atención especializada la garantía de los derechos y la protección integral de los niños , niñas y adolescentes , velar por el cumplimientos de los mismos , la prevención de su amenaza o vulneración y la activación de la respuesta institucional mediante la implementación y operación del programa de promoción y prevención para la protección integral de los niños   , niñas y adolescentes Generaciones con bienestar .</t>
  </si>
  <si>
    <t>Activar capacidades individuales y colectivas que hagan de las familias vulnerables un entorno protector , facilitador de prácticas positivas de ciudadanía y participación , a través de interacciones de aprendizaje -educación , permitiendo la consolidación de redes comunitarias y locales , para el fortalecimiento de vínculos, el cuidado mutuo y la convivencia armónica de familias en riesgo de violencia ,víctimas del conflicto u otras situaciones de vulneración de derechos de sus integrantes .</t>
  </si>
  <si>
    <t>Implementar la modalidad Familias Con Bienestar para activar capacidades individuales y colectivas de familias vulnerables identificadas por el ICBF , a través de interacciones de aprendizaje-educación como a facilitación y apoyo terapéutico , así como gestiones de inclusión social , ejecutadas conforme a los aspectos señalados en el documento técnico .</t>
  </si>
  <si>
    <t>Promover la protección integral y proyectos de vida de los niños, niñas y adolescentes a partir de su empoderamiento como sujeto de derechos y del fortalecimiento de la corresponsabilidad de la familia la sociedad y el estado , propiciando la consolidación de entornos protectores para los niños , niñas y adolescentes en Bogotá en la zona (1) bosa en la modalidad tradicional .</t>
  </si>
  <si>
    <t>Potencializar  capacidades individuales y colectivas con familias en situación de vulnerabilidad  para fortalecer sus vínculos de cuidado mutuo y su integración social , , a través de una intervención psicosocial que involucre acciones de aprendizaje-educación ,facilitación ,apoyo terapéutico y consolidación de redes</t>
  </si>
  <si>
    <t>11-690-16</t>
  </si>
  <si>
    <t>11-1246-16</t>
  </si>
  <si>
    <t>11-371-16</t>
  </si>
  <si>
    <t>11-938-16</t>
  </si>
  <si>
    <t>11-1900-16</t>
  </si>
  <si>
    <t>Prestar el servicio de atención , educación inicial y cuidado a niños y niñas menores de cinco ( 5) años , o hasta su ingreso al grado de transición , con el fin de promover el desarrollo integral de la primera infancia con calidad , de conformidad con los lineamientos , estándares de calidad y las directrices , y parámetros establecidos por el ICBF, en el marco de la estrategia de atención integral de CERO A SIEMPRE .</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</si>
  <si>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tradicional </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</si>
  <si>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centros de desarrollo infantil  </t>
  </si>
  <si>
    <t>11-0791-17</t>
  </si>
  <si>
    <t>11-0825-17</t>
  </si>
  <si>
    <t>11-0778-2017</t>
  </si>
  <si>
    <t>11-863-2017</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</si>
  <si>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rural </t>
  </si>
  <si>
    <t xml:space="preserve">Potencializar  capacidades individuales y colectivas con familias en situación de vulnerabilidad a traves de una intervencion psicosocial que colleva acciones de aprendizaje -eduacion, de facilitacion y de gestion de redes para fomentar el desarrollo familiar y la convivencia armonica </t>
  </si>
  <si>
    <t xml:space="preserve">Desarrollar acciones a traves de la modalidad ¨1,000 dias para cambiar el mundo ¨que contribuyan al desarrollo integral de las niñas y los niños en los primros 1,000 dias de vida (desde la gestacion ) a traves de acciones en alimentacion y nutricion , enmarcadas en su entrono familiar , para favorecer el desarrollo de sus capacidades que permita el ejercicio y disfrute de sus derechos </t>
  </si>
  <si>
    <t xml:space="preserve">Promover los derechos de la infancia y adolescencia , la prevencion de las vulneraciones y la construccion de entornos protectores a traves de la implementacion de la estrategia ¨construyendo juntos entornos protectores ¨en la zona No 1 de la regional Bogota </t>
  </si>
  <si>
    <t>1465-10</t>
  </si>
  <si>
    <t>040-11</t>
  </si>
  <si>
    <t>386/13</t>
  </si>
  <si>
    <t>1468/12</t>
  </si>
  <si>
    <t>1372/12</t>
  </si>
  <si>
    <t>11/1835-2017</t>
  </si>
  <si>
    <t xml:space="preserve">Brindar atención a  1.070 adolescentes y jóvenes en 14  localidades de Bogotá en el marco de Clubes Juveniles  del Instituto Colombiano de Bienestar Familiar – Clubes diferenciales “Barras bravas futboleras y Tribus Urbanas”. </t>
  </si>
  <si>
    <t>Aunar esfuerzos y coordinar acciones entre el ICBF, el Instituto Nacional Penitenciario y Carcelario INPEC- Establecimiento de Reclusión de Mujeres de Bogotá y la Asociación de Profesionales de Colombia, para fortalecer el Programa de Atención a Niños (as) hasta de tres (03) años de edad, hijos de internas que permanecen con sus madres gestantes y madres lactantes en el establecimiento de reclusión de Mujeres.</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</si>
  <si>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 .</t>
  </si>
  <si>
    <r>
      <t>Brindar</t>
    </r>
    <r>
      <rPr>
        <sz val="10"/>
        <color theme="1"/>
        <rFont val="Arial Narrow"/>
        <family val="2"/>
      </rPr>
      <t xml:space="preserve"> atención a la primera infancia, niños y niñas menores de cinco (05) años de familias con situación de vulnerabilidad económica, social, cultural nutricional  y psicoafectiva, a través de los Hogares Comunitarios de Bienestar modalidades:0-5 años, en las siguientes formas de atención, Agrupado tiempo completo prioritariamente en situación de desplazamiento.</t>
    </r>
    <r>
      <rPr>
        <b/>
        <sz val="10"/>
        <color theme="1"/>
        <rFont val="Arial Narrow"/>
        <family val="2"/>
      </rPr>
      <t xml:space="preserve">  </t>
    </r>
  </si>
  <si>
    <r>
      <t>“</t>
    </r>
    <r>
      <rPr>
        <i/>
        <sz val="10"/>
        <color theme="1"/>
        <rFont val="Arial Narrow"/>
        <family val="2"/>
      </rPr>
      <t>Promover la protección integral y proyectos de vida de los niños, las niñas y los adolescentes, a través de la implementación del programa “Generaciones con Bienestar” en las modalidades tradicional y rural en el departamento de Bogotá en la Zona 1”</t>
    </r>
  </si>
  <si>
    <r>
      <t>P</t>
    </r>
    <r>
      <rPr>
        <i/>
        <sz val="10"/>
        <color theme="1"/>
        <rFont val="Arial Narrow"/>
        <family val="2"/>
      </rPr>
      <t>romover los derechos de la infancia y la adolescencia, la prevención de las vulneraciones y la construcción de entornos protectores a través de la estrategia construyendo juntos entornos protectores.”</t>
    </r>
    <r>
      <rPr>
        <sz val="10"/>
        <color theme="1"/>
        <rFont val="Arial Narrow"/>
        <family val="2"/>
      </rPr>
      <t xml:space="preserve"> </t>
    </r>
  </si>
  <si>
    <t>1642-2017</t>
  </si>
  <si>
    <t>11-1116-2018</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</si>
  <si>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</si>
  <si>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Prestar el servicio de Educación Inicial en el marco de la atención integral a , niñas y niños menores de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</si>
  <si>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$1,268,714,924.</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</si>
  <si>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</si>
  <si>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519,410,867.</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</si>
  <si>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t>
  </si>
  <si>
    <t>1,610,402,061.</t>
  </si>
  <si>
    <t>199,343,497.</t>
  </si>
  <si>
    <t>2021-11-10000197</t>
  </si>
  <si>
    <t>25-18-2019-468</t>
  </si>
  <si>
    <t>25-18-2020-331</t>
  </si>
  <si>
    <t>349-2019</t>
  </si>
  <si>
    <t>11-1144-2020</t>
  </si>
  <si>
    <t>315-DE 2020</t>
  </si>
  <si>
    <t>318 DE 2020</t>
  </si>
  <si>
    <t>317 DE 2020</t>
  </si>
  <si>
    <t>25-18-2019-372</t>
  </si>
  <si>
    <t>25-18-2019-354</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</si>
  <si>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</si>
  <si>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CONTRIBUIR AL DESARROLLO INTEGRAL DE NIÑA, NIÑOS Y ADOLESCENTES ENTRE LOS 6 Y LOS 17 AÑOS, 11MESES Y 29 DÍAS,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</si>
  <si>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CONTRIBUIR AL DESARROLLO INTEGRAL DE NIÑAS, NIÑOS Y ADOLESCENTES ENTRE LOS 6 Y 17 AÑOS FORTALECIENDO EN ELLOS Y SUS FAMILIAS HABILIDADES, CAPACIDADES Y CONOCIMIENTOS PARA EL EJERCICIO DE SUS DERECHOS, LA PREVENCIÓN DE RIESGOS Y VULNERABLES</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</si>
  <si>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</si>
  <si>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PROMOVER LA PROTECCIÓN INTEGRAL Y PROYECTOS DE VIDA DE LOS NIÑOS, LAS NIÑAS Y LOS ADOLESCENTES, A TRAVÉS DE LA IMPLEMENTACIÓN DEL PROGRAMA “GENERACIONES CON BIENESTAR”, MODALIDAD TRADICIONAL EN LA ZONA 4 Y 5 DEL DEPARTAMENTO DE CUNDINAMARCA.</t>
  </si>
  <si>
    <t xml:space="preserve">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 </t>
  </si>
  <si>
    <t>11-0655-2020</t>
  </si>
  <si>
    <t>11-0505-2020</t>
  </si>
  <si>
    <t>25-18-2020-184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</si>
  <si>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</si>
  <si>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</si>
  <si>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EL DESARROLLO INFANTIL EN MEDIO FAMILIAR-DIMF-,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</si>
</sst>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Arial Narrow"/>
      <family val="2"/>
    </font>
    <font>
      <b/>
      <sz val="10"/>
      <color theme="1"/>
      <name val="Arial Narrow"/>
      <family val="2"/>
    </font>
    <font>
      <i/>
      <sz val="10"/>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2756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830107985</v>
      </c>
      <c r="C20" s="5"/>
      <c r="D20" s="73"/>
      <c r="E20" s="5"/>
      <c r="F20" s="5"/>
      <c r="G20" s="5"/>
      <c r="H20" s="239"/>
      <c r="I20" s="145" t="s">
        <v>1156</v>
      </c>
      <c r="J20" s="146" t="s">
        <v>195</v>
      </c>
      <c r="K20" s="147">
        <v>8365333662</v>
      </c>
      <c r="L20" s="148">
        <v>44194</v>
      </c>
      <c r="M20" s="148">
        <v>44561</v>
      </c>
      <c r="N20" s="131">
        <f>+(M20-L20)/30</f>
        <v>12.233333333333333</v>
      </c>
      <c r="O20" s="134"/>
      <c r="U20" s="130"/>
      <c r="V20" s="105">
        <f ca="1">NOW()</f>
        <v>44193.894838310189</v>
      </c>
      <c r="W20" s="105">
        <f ca="1">NOW()</f>
        <v>44193.894838310189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PROFESIONALES DE COLOMBIA</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2665</v>
      </c>
      <c r="C48" s="110" t="s">
        <v>31</v>
      </c>
      <c r="D48" s="117" t="s">
        <v>2690</v>
      </c>
      <c r="E48" s="141">
        <v>42038</v>
      </c>
      <c r="F48" s="141">
        <v>42368</v>
      </c>
      <c r="G48" s="156">
        <f>IF(AND(E48&lt;&gt;"",F48&lt;&gt;""),((F48-E48)/30),"")</f>
        <v>11</v>
      </c>
      <c r="H48" s="112" t="s">
        <v>2694</v>
      </c>
      <c r="I48" s="111" t="s">
        <v>1156</v>
      </c>
      <c r="J48" s="111" t="s">
        <v>188</v>
      </c>
      <c r="K48" s="114">
        <v>503789620</v>
      </c>
      <c r="L48" s="113"/>
      <c r="M48" s="115">
        <v>1</v>
      </c>
      <c r="N48" s="113" t="s">
        <v>27</v>
      </c>
      <c r="O48" s="113" t="s">
        <v>26</v>
      </c>
      <c r="P48" s="78"/>
    </row>
    <row r="49" spans="1:16" s="6" customFormat="1" ht="24.75" customHeight="1" x14ac:dyDescent="0.25">
      <c r="A49" s="139">
        <v>2</v>
      </c>
      <c r="B49" s="118" t="s">
        <v>2665</v>
      </c>
      <c r="C49" s="110" t="s">
        <v>31</v>
      </c>
      <c r="D49" s="117" t="s">
        <v>2695</v>
      </c>
      <c r="E49" s="141">
        <v>42720</v>
      </c>
      <c r="F49" s="141">
        <v>43084</v>
      </c>
      <c r="G49" s="156">
        <f t="shared" ref="G49:G50" si="2">IF(AND(E49&lt;&gt;"",F49&lt;&gt;""),((F49-E49)/30),"")</f>
        <v>12.133333333333333</v>
      </c>
      <c r="H49" s="118" t="s">
        <v>2696</v>
      </c>
      <c r="I49" s="111" t="s">
        <v>1156</v>
      </c>
      <c r="J49" s="111" t="s">
        <v>188</v>
      </c>
      <c r="K49" s="114">
        <v>3441856759</v>
      </c>
      <c r="L49" s="113"/>
      <c r="M49" s="115">
        <v>1</v>
      </c>
      <c r="N49" s="113" t="s">
        <v>27</v>
      </c>
      <c r="O49" s="113" t="s">
        <v>26</v>
      </c>
      <c r="P49" s="78"/>
    </row>
    <row r="50" spans="1:16" s="6" customFormat="1" ht="24.75" customHeight="1" x14ac:dyDescent="0.25">
      <c r="A50" s="139">
        <v>3</v>
      </c>
      <c r="B50" s="118" t="s">
        <v>2665</v>
      </c>
      <c r="C50" s="110" t="s">
        <v>31</v>
      </c>
      <c r="D50" s="117" t="s">
        <v>2691</v>
      </c>
      <c r="E50" s="141">
        <v>42675</v>
      </c>
      <c r="F50" s="141">
        <v>42719</v>
      </c>
      <c r="G50" s="156">
        <f t="shared" si="2"/>
        <v>1.4666666666666666</v>
      </c>
      <c r="H50" s="116" t="s">
        <v>2697</v>
      </c>
      <c r="I50" s="111" t="s">
        <v>1156</v>
      </c>
      <c r="J50" s="111" t="s">
        <v>188</v>
      </c>
      <c r="K50" s="114">
        <v>814492800</v>
      </c>
      <c r="L50" s="113"/>
      <c r="M50" s="115">
        <v>1</v>
      </c>
      <c r="N50" s="113" t="s">
        <v>27</v>
      </c>
      <c r="O50" s="113" t="s">
        <v>26</v>
      </c>
      <c r="P50" s="78"/>
    </row>
    <row r="51" spans="1:16" s="6" customFormat="1" ht="24.75" customHeight="1" outlineLevel="1" x14ac:dyDescent="0.25">
      <c r="A51" s="139">
        <v>4</v>
      </c>
      <c r="B51" s="118" t="s">
        <v>2665</v>
      </c>
      <c r="C51" s="110" t="s">
        <v>31</v>
      </c>
      <c r="D51" s="117" t="s">
        <v>2692</v>
      </c>
      <c r="E51" s="141">
        <v>43085</v>
      </c>
      <c r="F51" s="141">
        <v>43403</v>
      </c>
      <c r="G51" s="156">
        <f t="shared" ref="G51:G107" si="3">IF(AND(E51&lt;&gt;"",F51&lt;&gt;""),((F51-E51)/30),"")</f>
        <v>10.6</v>
      </c>
      <c r="H51" s="118" t="s">
        <v>2698</v>
      </c>
      <c r="I51" s="111" t="s">
        <v>1156</v>
      </c>
      <c r="J51" s="111" t="s">
        <v>188</v>
      </c>
      <c r="K51" s="114">
        <v>517917669</v>
      </c>
      <c r="L51" s="113"/>
      <c r="M51" s="115">
        <v>1</v>
      </c>
      <c r="N51" s="113" t="s">
        <v>27</v>
      </c>
      <c r="O51" s="113" t="s">
        <v>26</v>
      </c>
      <c r="P51" s="78"/>
    </row>
    <row r="52" spans="1:16" s="7" customFormat="1" ht="24.75" customHeight="1" outlineLevel="1" x14ac:dyDescent="0.25">
      <c r="A52" s="140">
        <v>5</v>
      </c>
      <c r="B52" s="118" t="s">
        <v>2665</v>
      </c>
      <c r="C52" s="110" t="s">
        <v>31</v>
      </c>
      <c r="D52" s="117" t="s">
        <v>2693</v>
      </c>
      <c r="E52" s="141">
        <v>41519</v>
      </c>
      <c r="F52" s="141">
        <v>41988</v>
      </c>
      <c r="G52" s="156">
        <f t="shared" si="3"/>
        <v>15.633333333333333</v>
      </c>
      <c r="H52" s="118" t="s">
        <v>2699</v>
      </c>
      <c r="I52" s="117" t="s">
        <v>1156</v>
      </c>
      <c r="J52" s="117" t="s">
        <v>188</v>
      </c>
      <c r="K52" s="119">
        <v>677264775</v>
      </c>
      <c r="L52" s="113"/>
      <c r="M52" s="115">
        <v>1</v>
      </c>
      <c r="N52" s="113" t="s">
        <v>27</v>
      </c>
      <c r="O52" s="113" t="s">
        <v>26</v>
      </c>
      <c r="P52" s="79"/>
    </row>
    <row r="53" spans="1:16" s="7" customFormat="1" ht="24.75" customHeight="1" outlineLevel="1" x14ac:dyDescent="0.25">
      <c r="A53" s="140">
        <v>6</v>
      </c>
      <c r="B53" s="118" t="s">
        <v>2665</v>
      </c>
      <c r="C53" s="110" t="s">
        <v>31</v>
      </c>
      <c r="D53" s="117" t="s">
        <v>2700</v>
      </c>
      <c r="E53" s="141">
        <v>41306</v>
      </c>
      <c r="F53" s="141">
        <v>41639</v>
      </c>
      <c r="G53" s="156">
        <f t="shared" si="3"/>
        <v>11.1</v>
      </c>
      <c r="H53" s="118" t="s">
        <v>2703</v>
      </c>
      <c r="I53" s="117" t="s">
        <v>2704</v>
      </c>
      <c r="J53" s="117" t="s">
        <v>2704</v>
      </c>
      <c r="K53" s="119">
        <v>240510317</v>
      </c>
      <c r="L53" s="113"/>
      <c r="M53" s="115">
        <v>1</v>
      </c>
      <c r="N53" s="113" t="s">
        <v>27</v>
      </c>
      <c r="O53" s="113" t="s">
        <v>1148</v>
      </c>
      <c r="P53" s="79"/>
    </row>
    <row r="54" spans="1:16" s="7" customFormat="1" ht="24.75" customHeight="1" outlineLevel="1" x14ac:dyDescent="0.25">
      <c r="A54" s="140">
        <v>7</v>
      </c>
      <c r="B54" s="118" t="s">
        <v>2665</v>
      </c>
      <c r="C54" s="110" t="s">
        <v>31</v>
      </c>
      <c r="D54" s="117" t="s">
        <v>2701</v>
      </c>
      <c r="E54" s="141">
        <v>41292</v>
      </c>
      <c r="F54" s="141">
        <v>41525</v>
      </c>
      <c r="G54" s="156">
        <f t="shared" si="3"/>
        <v>7.7666666666666666</v>
      </c>
      <c r="H54" s="118" t="s">
        <v>2703</v>
      </c>
      <c r="I54" s="117" t="s">
        <v>2704</v>
      </c>
      <c r="J54" s="117" t="s">
        <v>2704</v>
      </c>
      <c r="K54" s="119">
        <v>197439510</v>
      </c>
      <c r="L54" s="113"/>
      <c r="M54" s="115">
        <v>1</v>
      </c>
      <c r="N54" s="113" t="s">
        <v>27</v>
      </c>
      <c r="O54" s="113" t="s">
        <v>1148</v>
      </c>
      <c r="P54" s="79"/>
    </row>
    <row r="55" spans="1:16" s="7" customFormat="1" ht="24.75" customHeight="1" outlineLevel="1" x14ac:dyDescent="0.25">
      <c r="A55" s="140">
        <v>8</v>
      </c>
      <c r="B55" s="118" t="s">
        <v>2665</v>
      </c>
      <c r="C55" s="110" t="s">
        <v>31</v>
      </c>
      <c r="D55" s="117" t="s">
        <v>2702</v>
      </c>
      <c r="E55" s="141">
        <v>41430</v>
      </c>
      <c r="F55" s="141">
        <v>41623</v>
      </c>
      <c r="G55" s="156">
        <f t="shared" si="3"/>
        <v>6.4333333333333336</v>
      </c>
      <c r="H55" s="118" t="s">
        <v>2705</v>
      </c>
      <c r="I55" s="117" t="s">
        <v>2704</v>
      </c>
      <c r="J55" s="117" t="s">
        <v>2704</v>
      </c>
      <c r="K55" s="119">
        <v>675372375</v>
      </c>
      <c r="L55" s="113"/>
      <c r="M55" s="115">
        <v>1</v>
      </c>
      <c r="N55" s="113" t="s">
        <v>27</v>
      </c>
      <c r="O55" s="113" t="s">
        <v>1148</v>
      </c>
      <c r="P55" s="79"/>
    </row>
    <row r="56" spans="1:16" s="7" customFormat="1" ht="24.75" customHeight="1" outlineLevel="1" x14ac:dyDescent="0.25">
      <c r="A56" s="140">
        <v>9</v>
      </c>
      <c r="B56" s="118" t="s">
        <v>2665</v>
      </c>
      <c r="C56" s="110" t="s">
        <v>31</v>
      </c>
      <c r="D56" s="117" t="s">
        <v>2706</v>
      </c>
      <c r="E56" s="141">
        <v>41514</v>
      </c>
      <c r="F56" s="141">
        <v>41988</v>
      </c>
      <c r="G56" s="156">
        <f t="shared" ref="G56:G89" si="4">IF(AND(E56&lt;&gt;"",F56&lt;&gt;""),((F56-E56)/30),"")</f>
        <v>15.8</v>
      </c>
      <c r="H56" s="118" t="s">
        <v>2699</v>
      </c>
      <c r="I56" s="117" t="s">
        <v>2704</v>
      </c>
      <c r="J56" s="117" t="s">
        <v>2704</v>
      </c>
      <c r="K56" s="119">
        <v>798640900</v>
      </c>
      <c r="L56" s="113"/>
      <c r="M56" s="115">
        <v>1</v>
      </c>
      <c r="N56" s="113" t="s">
        <v>27</v>
      </c>
      <c r="O56" s="113" t="s">
        <v>1148</v>
      </c>
      <c r="P56" s="79"/>
    </row>
    <row r="57" spans="1:16" s="7" customFormat="1" ht="24.75" customHeight="1" outlineLevel="1" x14ac:dyDescent="0.25">
      <c r="A57" s="140">
        <v>10</v>
      </c>
      <c r="B57" s="118" t="s">
        <v>2665</v>
      </c>
      <c r="C57" s="65" t="s">
        <v>31</v>
      </c>
      <c r="D57" s="117" t="s">
        <v>2707</v>
      </c>
      <c r="E57" s="141">
        <v>41638</v>
      </c>
      <c r="F57" s="141">
        <v>41882</v>
      </c>
      <c r="G57" s="156">
        <f t="shared" si="4"/>
        <v>8.1333333333333329</v>
      </c>
      <c r="H57" s="118" t="s">
        <v>2713</v>
      </c>
      <c r="I57" s="117" t="s">
        <v>2704</v>
      </c>
      <c r="J57" s="117" t="s">
        <v>2704</v>
      </c>
      <c r="K57" s="119">
        <v>909912000</v>
      </c>
      <c r="L57" s="65"/>
      <c r="M57" s="67">
        <v>1</v>
      </c>
      <c r="N57" s="65" t="s">
        <v>27</v>
      </c>
      <c r="O57" s="65" t="s">
        <v>1148</v>
      </c>
      <c r="P57" s="79"/>
    </row>
    <row r="58" spans="1:16" s="7" customFormat="1" ht="24.75" customHeight="1" outlineLevel="1" x14ac:dyDescent="0.25">
      <c r="A58" s="140">
        <v>11</v>
      </c>
      <c r="B58" s="118" t="s">
        <v>2665</v>
      </c>
      <c r="C58" s="65" t="s">
        <v>31</v>
      </c>
      <c r="D58" s="117" t="s">
        <v>2708</v>
      </c>
      <c r="E58" s="141">
        <v>41388</v>
      </c>
      <c r="F58" s="141">
        <v>41639</v>
      </c>
      <c r="G58" s="156">
        <f t="shared" si="4"/>
        <v>8.3666666666666671</v>
      </c>
      <c r="H58" s="118" t="s">
        <v>2714</v>
      </c>
      <c r="I58" s="117" t="s">
        <v>2704</v>
      </c>
      <c r="J58" s="117" t="s">
        <v>2704</v>
      </c>
      <c r="K58" s="119">
        <v>1618673864</v>
      </c>
      <c r="L58" s="65"/>
      <c r="M58" s="67">
        <v>1</v>
      </c>
      <c r="N58" s="65" t="s">
        <v>27</v>
      </c>
      <c r="O58" s="65" t="s">
        <v>1148</v>
      </c>
      <c r="P58" s="79"/>
    </row>
    <row r="59" spans="1:16" s="7" customFormat="1" ht="24.75" customHeight="1" outlineLevel="1" x14ac:dyDescent="0.25">
      <c r="A59" s="140">
        <v>12</v>
      </c>
      <c r="B59" s="118" t="s">
        <v>2665</v>
      </c>
      <c r="C59" s="65" t="s">
        <v>31</v>
      </c>
      <c r="D59" s="117" t="s">
        <v>2709</v>
      </c>
      <c r="E59" s="141">
        <v>41774</v>
      </c>
      <c r="F59" s="141">
        <v>42004</v>
      </c>
      <c r="G59" s="156">
        <f t="shared" si="4"/>
        <v>7.666666666666667</v>
      </c>
      <c r="H59" s="118" t="s">
        <v>2715</v>
      </c>
      <c r="I59" s="117" t="s">
        <v>2704</v>
      </c>
      <c r="J59" s="117" t="s">
        <v>2704</v>
      </c>
      <c r="K59" s="119">
        <v>1512181248</v>
      </c>
      <c r="L59" s="65"/>
      <c r="M59" s="67">
        <v>1</v>
      </c>
      <c r="N59" s="65" t="s">
        <v>27</v>
      </c>
      <c r="O59" s="65" t="s">
        <v>1148</v>
      </c>
      <c r="P59" s="79"/>
    </row>
    <row r="60" spans="1:16" s="7" customFormat="1" ht="24.75" customHeight="1" outlineLevel="1" x14ac:dyDescent="0.25">
      <c r="A60" s="140">
        <v>13</v>
      </c>
      <c r="B60" s="118" t="s">
        <v>2665</v>
      </c>
      <c r="C60" s="65" t="s">
        <v>31</v>
      </c>
      <c r="D60" s="117" t="s">
        <v>2710</v>
      </c>
      <c r="E60" s="141">
        <v>42187</v>
      </c>
      <c r="F60" s="141">
        <v>42353</v>
      </c>
      <c r="G60" s="156">
        <f t="shared" si="4"/>
        <v>5.5333333333333332</v>
      </c>
      <c r="H60" s="118" t="s">
        <v>2716</v>
      </c>
      <c r="I60" s="117" t="s">
        <v>2704</v>
      </c>
      <c r="J60" s="117" t="s">
        <v>2704</v>
      </c>
      <c r="K60" s="119">
        <v>135083025</v>
      </c>
      <c r="L60" s="65"/>
      <c r="M60" s="115">
        <v>1</v>
      </c>
      <c r="N60" s="65" t="s">
        <v>27</v>
      </c>
      <c r="O60" s="65" t="s">
        <v>1148</v>
      </c>
      <c r="P60" s="79"/>
    </row>
    <row r="61" spans="1:16" s="7" customFormat="1" ht="24.75" customHeight="1" outlineLevel="1" x14ac:dyDescent="0.25">
      <c r="A61" s="140">
        <v>14</v>
      </c>
      <c r="B61" s="118" t="s">
        <v>2665</v>
      </c>
      <c r="C61" s="65" t="s">
        <v>31</v>
      </c>
      <c r="D61" s="117" t="s">
        <v>2711</v>
      </c>
      <c r="E61" s="141">
        <v>42173</v>
      </c>
      <c r="F61" s="141">
        <v>42368</v>
      </c>
      <c r="G61" s="156">
        <f t="shared" si="4"/>
        <v>6.5</v>
      </c>
      <c r="H61" s="118" t="s">
        <v>2717</v>
      </c>
      <c r="I61" s="117" t="s">
        <v>2704</v>
      </c>
      <c r="J61" s="117" t="s">
        <v>2704</v>
      </c>
      <c r="K61" s="119">
        <v>1554364143</v>
      </c>
      <c r="L61" s="65"/>
      <c r="M61" s="115">
        <v>1</v>
      </c>
      <c r="N61" s="65" t="s">
        <v>27</v>
      </c>
      <c r="O61" s="65" t="s">
        <v>1148</v>
      </c>
      <c r="P61" s="79"/>
    </row>
    <row r="62" spans="1:16" s="7" customFormat="1" ht="24.75" customHeight="1" outlineLevel="1" x14ac:dyDescent="0.25">
      <c r="A62" s="140">
        <v>15</v>
      </c>
      <c r="B62" s="118" t="s">
        <v>2665</v>
      </c>
      <c r="C62" s="65" t="s">
        <v>31</v>
      </c>
      <c r="D62" s="117" t="s">
        <v>2712</v>
      </c>
      <c r="E62" s="141">
        <v>42038</v>
      </c>
      <c r="F62" s="141">
        <v>42368</v>
      </c>
      <c r="G62" s="156">
        <f t="shared" si="4"/>
        <v>11</v>
      </c>
      <c r="H62" s="118" t="s">
        <v>2694</v>
      </c>
      <c r="I62" s="117" t="s">
        <v>2704</v>
      </c>
      <c r="J62" s="117" t="s">
        <v>2704</v>
      </c>
      <c r="K62" s="119">
        <v>547400000</v>
      </c>
      <c r="L62" s="65"/>
      <c r="M62" s="115">
        <v>1</v>
      </c>
      <c r="N62" s="65" t="s">
        <v>27</v>
      </c>
      <c r="O62" s="65" t="s">
        <v>1148</v>
      </c>
      <c r="P62" s="79"/>
    </row>
    <row r="63" spans="1:16" s="7" customFormat="1" ht="24.75" customHeight="1" outlineLevel="1" x14ac:dyDescent="0.25">
      <c r="A63" s="140">
        <v>16</v>
      </c>
      <c r="B63" s="118" t="s">
        <v>2665</v>
      </c>
      <c r="C63" s="65" t="s">
        <v>31</v>
      </c>
      <c r="D63" s="117" t="s">
        <v>2718</v>
      </c>
      <c r="E63" s="141">
        <v>42398</v>
      </c>
      <c r="F63" s="141">
        <v>42613</v>
      </c>
      <c r="G63" s="156">
        <f t="shared" si="4"/>
        <v>7.166666666666667</v>
      </c>
      <c r="H63" s="118" t="s">
        <v>2694</v>
      </c>
      <c r="I63" s="117" t="s">
        <v>2704</v>
      </c>
      <c r="J63" s="117" t="s">
        <v>2704</v>
      </c>
      <c r="K63" s="119">
        <v>2484782424</v>
      </c>
      <c r="L63" s="65"/>
      <c r="M63" s="115">
        <v>1</v>
      </c>
      <c r="N63" s="65" t="s">
        <v>27</v>
      </c>
      <c r="O63" s="65" t="s">
        <v>1148</v>
      </c>
      <c r="P63" s="79"/>
    </row>
    <row r="64" spans="1:16" s="7" customFormat="1" ht="24.75" customHeight="1" outlineLevel="1" x14ac:dyDescent="0.25">
      <c r="A64" s="140">
        <v>17</v>
      </c>
      <c r="B64" s="118" t="s">
        <v>2665</v>
      </c>
      <c r="C64" s="65" t="s">
        <v>31</v>
      </c>
      <c r="D64" s="117" t="s">
        <v>2719</v>
      </c>
      <c r="E64" s="141">
        <v>42614</v>
      </c>
      <c r="F64" s="141">
        <v>42674</v>
      </c>
      <c r="G64" s="156">
        <f t="shared" si="4"/>
        <v>2</v>
      </c>
      <c r="H64" s="118" t="s">
        <v>2697</v>
      </c>
      <c r="I64" s="117" t="s">
        <v>2704</v>
      </c>
      <c r="J64" s="117" t="s">
        <v>2704</v>
      </c>
      <c r="K64" s="119">
        <v>952684800</v>
      </c>
      <c r="L64" s="65"/>
      <c r="M64" s="67">
        <v>1</v>
      </c>
      <c r="N64" s="65" t="s">
        <v>27</v>
      </c>
      <c r="O64" s="65" t="s">
        <v>1148</v>
      </c>
      <c r="P64" s="79"/>
    </row>
    <row r="65" spans="1:16" s="7" customFormat="1" ht="24.75" customHeight="1" outlineLevel="1" x14ac:dyDescent="0.25">
      <c r="A65" s="140">
        <v>18</v>
      </c>
      <c r="B65" s="118" t="s">
        <v>2665</v>
      </c>
      <c r="C65" s="120" t="s">
        <v>31</v>
      </c>
      <c r="D65" s="117" t="s">
        <v>2720</v>
      </c>
      <c r="E65" s="141">
        <v>42401</v>
      </c>
      <c r="F65" s="141">
        <v>42719</v>
      </c>
      <c r="G65" s="156">
        <f t="shared" si="4"/>
        <v>10.6</v>
      </c>
      <c r="H65" s="118" t="s">
        <v>2723</v>
      </c>
      <c r="I65" s="117" t="s">
        <v>2704</v>
      </c>
      <c r="J65" s="117" t="s">
        <v>2704</v>
      </c>
      <c r="K65" s="119">
        <v>589924395</v>
      </c>
      <c r="L65" s="120"/>
      <c r="M65" s="115">
        <v>1</v>
      </c>
      <c r="N65" s="120" t="s">
        <v>27</v>
      </c>
      <c r="O65" s="120" t="s">
        <v>1148</v>
      </c>
      <c r="P65" s="79"/>
    </row>
    <row r="66" spans="1:16" s="7" customFormat="1" ht="24.75" customHeight="1" outlineLevel="1" x14ac:dyDescent="0.25">
      <c r="A66" s="140">
        <v>19</v>
      </c>
      <c r="B66" s="118" t="s">
        <v>2665</v>
      </c>
      <c r="C66" s="120" t="s">
        <v>31</v>
      </c>
      <c r="D66" s="117" t="s">
        <v>2721</v>
      </c>
      <c r="E66" s="141">
        <v>42464</v>
      </c>
      <c r="F66" s="141">
        <v>42719</v>
      </c>
      <c r="G66" s="156">
        <f t="shared" si="4"/>
        <v>8.5</v>
      </c>
      <c r="H66" s="118" t="s">
        <v>2724</v>
      </c>
      <c r="I66" s="117" t="s">
        <v>2704</v>
      </c>
      <c r="J66" s="117" t="s">
        <v>2704</v>
      </c>
      <c r="K66" s="119">
        <v>627459300</v>
      </c>
      <c r="L66" s="120"/>
      <c r="M66" s="115">
        <v>1</v>
      </c>
      <c r="N66" s="120" t="s">
        <v>27</v>
      </c>
      <c r="O66" s="120" t="s">
        <v>1148</v>
      </c>
      <c r="P66" s="79"/>
    </row>
    <row r="67" spans="1:16" s="7" customFormat="1" ht="24.75" customHeight="1" outlineLevel="1" x14ac:dyDescent="0.25">
      <c r="A67" s="140">
        <v>20</v>
      </c>
      <c r="B67" s="118" t="s">
        <v>2665</v>
      </c>
      <c r="C67" s="120" t="s">
        <v>31</v>
      </c>
      <c r="D67" s="117" t="s">
        <v>2722</v>
      </c>
      <c r="E67" s="141">
        <v>42720</v>
      </c>
      <c r="F67" s="141">
        <v>43084</v>
      </c>
      <c r="G67" s="156">
        <f t="shared" si="4"/>
        <v>12.133333333333333</v>
      </c>
      <c r="H67" s="118" t="s">
        <v>2725</v>
      </c>
      <c r="I67" s="117" t="s">
        <v>2704</v>
      </c>
      <c r="J67" s="117" t="s">
        <v>2704</v>
      </c>
      <c r="K67" s="119">
        <v>679697200</v>
      </c>
      <c r="L67" s="120"/>
      <c r="M67" s="115">
        <v>1</v>
      </c>
      <c r="N67" s="120" t="s">
        <v>27</v>
      </c>
      <c r="O67" s="120" t="s">
        <v>1148</v>
      </c>
      <c r="P67" s="79"/>
    </row>
    <row r="68" spans="1:16" s="7" customFormat="1" ht="24.75" customHeight="1" outlineLevel="1" x14ac:dyDescent="0.25">
      <c r="A68" s="140">
        <v>21</v>
      </c>
      <c r="B68" s="118" t="s">
        <v>2665</v>
      </c>
      <c r="C68" s="120" t="s">
        <v>31</v>
      </c>
      <c r="D68" s="117" t="s">
        <v>2726</v>
      </c>
      <c r="E68" s="141">
        <v>42851</v>
      </c>
      <c r="F68" s="141">
        <v>43084</v>
      </c>
      <c r="G68" s="156">
        <f t="shared" si="4"/>
        <v>7.7666666666666666</v>
      </c>
      <c r="H68" s="118" t="s">
        <v>2724</v>
      </c>
      <c r="I68" s="117" t="s">
        <v>2704</v>
      </c>
      <c r="J68" s="117" t="s">
        <v>2704</v>
      </c>
      <c r="K68" s="119">
        <v>1017723600</v>
      </c>
      <c r="L68" s="120"/>
      <c r="M68" s="115">
        <v>1</v>
      </c>
      <c r="N68" s="120" t="s">
        <v>27</v>
      </c>
      <c r="O68" s="120" t="s">
        <v>1148</v>
      </c>
      <c r="P68" s="79"/>
    </row>
    <row r="69" spans="1:16" s="7" customFormat="1" ht="24.75" customHeight="1" outlineLevel="1" x14ac:dyDescent="0.25">
      <c r="A69" s="140">
        <v>22</v>
      </c>
      <c r="B69" s="118" t="s">
        <v>2665</v>
      </c>
      <c r="C69" s="120" t="s">
        <v>31</v>
      </c>
      <c r="D69" s="117" t="s">
        <v>2727</v>
      </c>
      <c r="E69" s="141">
        <v>42871</v>
      </c>
      <c r="F69" s="141">
        <v>43084</v>
      </c>
      <c r="G69" s="156">
        <f t="shared" si="4"/>
        <v>7.1</v>
      </c>
      <c r="H69" s="118" t="s">
        <v>2730</v>
      </c>
      <c r="I69" s="117" t="s">
        <v>2704</v>
      </c>
      <c r="J69" s="117" t="s">
        <v>2704</v>
      </c>
      <c r="K69" s="119">
        <v>28806800</v>
      </c>
      <c r="L69" s="120"/>
      <c r="M69" s="115">
        <v>1</v>
      </c>
      <c r="N69" s="120" t="s">
        <v>27</v>
      </c>
      <c r="O69" s="120" t="s">
        <v>1148</v>
      </c>
      <c r="P69" s="79"/>
    </row>
    <row r="70" spans="1:16" s="7" customFormat="1" ht="24.75" customHeight="1" outlineLevel="1" x14ac:dyDescent="0.25">
      <c r="A70" s="140">
        <v>23</v>
      </c>
      <c r="B70" s="118" t="s">
        <v>2665</v>
      </c>
      <c r="C70" s="120" t="s">
        <v>31</v>
      </c>
      <c r="D70" s="117" t="s">
        <v>2728</v>
      </c>
      <c r="E70" s="141">
        <v>42824</v>
      </c>
      <c r="F70" s="141">
        <v>43098</v>
      </c>
      <c r="G70" s="156">
        <f t="shared" si="4"/>
        <v>9.1333333333333329</v>
      </c>
      <c r="H70" s="118" t="s">
        <v>2731</v>
      </c>
      <c r="I70" s="117" t="s">
        <v>2704</v>
      </c>
      <c r="J70" s="117" t="s">
        <v>2704</v>
      </c>
      <c r="K70" s="119">
        <v>1267272000</v>
      </c>
      <c r="L70" s="120"/>
      <c r="M70" s="115">
        <v>1</v>
      </c>
      <c r="N70" s="120" t="s">
        <v>27</v>
      </c>
      <c r="O70" s="120" t="s">
        <v>1148</v>
      </c>
      <c r="P70" s="79"/>
    </row>
    <row r="71" spans="1:16" s="7" customFormat="1" ht="24.75" customHeight="1" outlineLevel="1" x14ac:dyDescent="0.25">
      <c r="A71" s="140">
        <v>24</v>
      </c>
      <c r="B71" s="118" t="s">
        <v>2665</v>
      </c>
      <c r="C71" s="120" t="s">
        <v>31</v>
      </c>
      <c r="D71" s="117" t="s">
        <v>2685</v>
      </c>
      <c r="E71" s="141">
        <v>42822</v>
      </c>
      <c r="F71" s="141">
        <v>43076</v>
      </c>
      <c r="G71" s="156">
        <f t="shared" si="4"/>
        <v>8.4666666666666668</v>
      </c>
      <c r="H71" s="118" t="s">
        <v>2732</v>
      </c>
      <c r="I71" s="117" t="s">
        <v>459</v>
      </c>
      <c r="J71" s="117" t="s">
        <v>461</v>
      </c>
      <c r="K71" s="119">
        <f>404612541+17649223</f>
        <v>422261764</v>
      </c>
      <c r="L71" s="120"/>
      <c r="M71" s="115">
        <v>1</v>
      </c>
      <c r="N71" s="120" t="s">
        <v>27</v>
      </c>
      <c r="O71" s="120" t="s">
        <v>1148</v>
      </c>
      <c r="P71" s="79"/>
    </row>
    <row r="72" spans="1:16" s="7" customFormat="1" ht="24.75" customHeight="1" outlineLevel="1" x14ac:dyDescent="0.25">
      <c r="A72" s="140">
        <v>25</v>
      </c>
      <c r="B72" s="118" t="s">
        <v>2665</v>
      </c>
      <c r="C72" s="120" t="s">
        <v>31</v>
      </c>
      <c r="D72" s="117" t="s">
        <v>2729</v>
      </c>
      <c r="E72" s="141">
        <v>42927</v>
      </c>
      <c r="F72" s="141">
        <v>43080</v>
      </c>
      <c r="G72" s="156">
        <f t="shared" si="4"/>
        <v>5.0999999999999996</v>
      </c>
      <c r="H72" s="118" t="s">
        <v>2733</v>
      </c>
      <c r="I72" s="117" t="s">
        <v>2704</v>
      </c>
      <c r="J72" s="117" t="s">
        <v>2704</v>
      </c>
      <c r="K72" s="119">
        <v>715153560</v>
      </c>
      <c r="L72" s="120"/>
      <c r="M72" s="115">
        <v>1</v>
      </c>
      <c r="N72" s="120" t="s">
        <v>27</v>
      </c>
      <c r="O72" s="120" t="s">
        <v>1148</v>
      </c>
      <c r="P72" s="79"/>
    </row>
    <row r="73" spans="1:16" s="7" customFormat="1" ht="24.75" customHeight="1" outlineLevel="1" x14ac:dyDescent="0.25">
      <c r="A73" s="140">
        <v>26</v>
      </c>
      <c r="B73" s="118" t="s">
        <v>2665</v>
      </c>
      <c r="C73" s="120" t="s">
        <v>31</v>
      </c>
      <c r="D73" s="117" t="s">
        <v>2734</v>
      </c>
      <c r="E73" s="141">
        <v>40486</v>
      </c>
      <c r="F73" s="141">
        <v>40543</v>
      </c>
      <c r="G73" s="156">
        <f t="shared" si="4"/>
        <v>1.9</v>
      </c>
      <c r="H73" s="118" t="s">
        <v>2740</v>
      </c>
      <c r="I73" s="117" t="s">
        <v>2704</v>
      </c>
      <c r="J73" s="117" t="s">
        <v>2704</v>
      </c>
      <c r="K73" s="119">
        <v>57305191</v>
      </c>
      <c r="L73" s="65"/>
      <c r="M73" s="115">
        <v>1</v>
      </c>
      <c r="N73" s="120" t="s">
        <v>27</v>
      </c>
      <c r="O73" s="120" t="s">
        <v>1148</v>
      </c>
      <c r="P73" s="79"/>
    </row>
    <row r="74" spans="1:16" s="7" customFormat="1" ht="24.75" customHeight="1" outlineLevel="1" x14ac:dyDescent="0.25">
      <c r="A74" s="140">
        <v>27</v>
      </c>
      <c r="B74" s="118" t="s">
        <v>2665</v>
      </c>
      <c r="C74" s="120" t="s">
        <v>31</v>
      </c>
      <c r="D74" s="117" t="s">
        <v>2735</v>
      </c>
      <c r="E74" s="141">
        <v>40563</v>
      </c>
      <c r="F74" s="141">
        <v>40908</v>
      </c>
      <c r="G74" s="156">
        <f t="shared" si="4"/>
        <v>11.5</v>
      </c>
      <c r="H74" s="118" t="s">
        <v>2741</v>
      </c>
      <c r="I74" s="117" t="s">
        <v>2704</v>
      </c>
      <c r="J74" s="117" t="s">
        <v>2704</v>
      </c>
      <c r="K74" s="119">
        <v>93940277</v>
      </c>
      <c r="L74" s="65"/>
      <c r="M74" s="115">
        <v>1</v>
      </c>
      <c r="N74" s="120" t="s">
        <v>27</v>
      </c>
      <c r="O74" s="120" t="s">
        <v>1148</v>
      </c>
      <c r="P74" s="79"/>
    </row>
    <row r="75" spans="1:16" s="7" customFormat="1" ht="24.75" customHeight="1" outlineLevel="1" x14ac:dyDescent="0.25">
      <c r="A75" s="140">
        <v>28</v>
      </c>
      <c r="B75" s="118" t="s">
        <v>2665</v>
      </c>
      <c r="C75" s="120" t="s">
        <v>31</v>
      </c>
      <c r="D75" s="117" t="s">
        <v>2736</v>
      </c>
      <c r="E75" s="141">
        <v>41292</v>
      </c>
      <c r="F75" s="141">
        <v>41639</v>
      </c>
      <c r="G75" s="156">
        <f t="shared" si="4"/>
        <v>11.566666666666666</v>
      </c>
      <c r="H75" s="118" t="s">
        <v>2703</v>
      </c>
      <c r="I75" s="117" t="s">
        <v>2704</v>
      </c>
      <c r="J75" s="117" t="s">
        <v>2704</v>
      </c>
      <c r="K75" s="119">
        <v>197439510</v>
      </c>
      <c r="L75" s="65"/>
      <c r="M75" s="115">
        <v>1</v>
      </c>
      <c r="N75" s="120" t="s">
        <v>27</v>
      </c>
      <c r="O75" s="120" t="s">
        <v>1148</v>
      </c>
      <c r="P75" s="79"/>
    </row>
    <row r="76" spans="1:16" s="7" customFormat="1" ht="24.75" customHeight="1" outlineLevel="1" x14ac:dyDescent="0.25">
      <c r="A76" s="140">
        <v>29</v>
      </c>
      <c r="B76" s="118" t="s">
        <v>2665</v>
      </c>
      <c r="C76" s="120" t="s">
        <v>31</v>
      </c>
      <c r="D76" s="117" t="s">
        <v>2737</v>
      </c>
      <c r="E76" s="141">
        <v>41144</v>
      </c>
      <c r="F76" s="141">
        <v>41274</v>
      </c>
      <c r="G76" s="156">
        <f t="shared" si="4"/>
        <v>4.333333333333333</v>
      </c>
      <c r="H76" s="118" t="s">
        <v>2742</v>
      </c>
      <c r="I76" s="117" t="s">
        <v>2704</v>
      </c>
      <c r="J76" s="117" t="s">
        <v>2704</v>
      </c>
      <c r="K76" s="119">
        <v>682188480</v>
      </c>
      <c r="L76" s="65"/>
      <c r="M76" s="115">
        <v>1</v>
      </c>
      <c r="N76" s="120" t="s">
        <v>27</v>
      </c>
      <c r="O76" s="120" t="s">
        <v>1148</v>
      </c>
      <c r="P76" s="79"/>
    </row>
    <row r="77" spans="1:16" s="7" customFormat="1" ht="24.75" customHeight="1" outlineLevel="1" x14ac:dyDescent="0.25">
      <c r="A77" s="140">
        <v>30</v>
      </c>
      <c r="B77" s="118" t="s">
        <v>2665</v>
      </c>
      <c r="C77" s="120" t="s">
        <v>31</v>
      </c>
      <c r="D77" s="117" t="s">
        <v>2738</v>
      </c>
      <c r="E77" s="141">
        <v>41086</v>
      </c>
      <c r="F77" s="141">
        <v>41274</v>
      </c>
      <c r="G77" s="156">
        <f t="shared" si="4"/>
        <v>6.2666666666666666</v>
      </c>
      <c r="H77" s="118" t="s">
        <v>2743</v>
      </c>
      <c r="I77" s="117" t="s">
        <v>2704</v>
      </c>
      <c r="J77" s="117" t="s">
        <v>2704</v>
      </c>
      <c r="K77" s="119">
        <v>17552612</v>
      </c>
      <c r="L77" s="65"/>
      <c r="M77" s="115">
        <v>1</v>
      </c>
      <c r="N77" s="120" t="s">
        <v>27</v>
      </c>
      <c r="O77" s="120" t="s">
        <v>1148</v>
      </c>
      <c r="P77" s="79"/>
    </row>
    <row r="78" spans="1:16" s="7" customFormat="1" ht="24.75" customHeight="1" outlineLevel="1" x14ac:dyDescent="0.25">
      <c r="A78" s="140">
        <v>31</v>
      </c>
      <c r="B78" s="118" t="s">
        <v>2665</v>
      </c>
      <c r="C78" s="120" t="s">
        <v>31</v>
      </c>
      <c r="D78" s="117" t="s">
        <v>2678</v>
      </c>
      <c r="E78" s="141">
        <v>43091</v>
      </c>
      <c r="F78" s="141">
        <v>43358</v>
      </c>
      <c r="G78" s="156">
        <f t="shared" si="4"/>
        <v>8.9</v>
      </c>
      <c r="H78" s="118" t="s">
        <v>2744</v>
      </c>
      <c r="I78" s="117" t="s">
        <v>2704</v>
      </c>
      <c r="J78" s="117" t="s">
        <v>2704</v>
      </c>
      <c r="K78" s="119">
        <v>525448104</v>
      </c>
      <c r="L78" s="65"/>
      <c r="M78" s="115">
        <v>1</v>
      </c>
      <c r="N78" s="120" t="s">
        <v>27</v>
      </c>
      <c r="O78" s="120" t="s">
        <v>1148</v>
      </c>
      <c r="P78" s="79"/>
    </row>
    <row r="79" spans="1:16" s="7" customFormat="1" ht="24.75" customHeight="1" outlineLevel="1" x14ac:dyDescent="0.25">
      <c r="A79" s="140">
        <v>32</v>
      </c>
      <c r="B79" s="118" t="s">
        <v>2665</v>
      </c>
      <c r="C79" s="120" t="s">
        <v>31</v>
      </c>
      <c r="D79" s="117" t="s">
        <v>2739</v>
      </c>
      <c r="E79" s="141">
        <v>43091</v>
      </c>
      <c r="F79" s="141">
        <v>43303</v>
      </c>
      <c r="G79" s="156">
        <f t="shared" si="4"/>
        <v>7.0666666666666664</v>
      </c>
      <c r="H79" s="118" t="s">
        <v>2745</v>
      </c>
      <c r="I79" s="117" t="s">
        <v>2704</v>
      </c>
      <c r="J79" s="117" t="s">
        <v>2704</v>
      </c>
      <c r="K79" s="119">
        <v>1196379828</v>
      </c>
      <c r="L79" s="65"/>
      <c r="M79" s="115">
        <v>1</v>
      </c>
      <c r="N79" s="120" t="s">
        <v>27</v>
      </c>
      <c r="O79" s="120" t="s">
        <v>1148</v>
      </c>
      <c r="P79" s="79"/>
    </row>
    <row r="80" spans="1:16" s="7" customFormat="1" ht="24.75" customHeight="1" outlineLevel="1" x14ac:dyDescent="0.25">
      <c r="A80" s="140">
        <v>33</v>
      </c>
      <c r="B80" s="118" t="s">
        <v>2665</v>
      </c>
      <c r="C80" s="120" t="s">
        <v>31</v>
      </c>
      <c r="D80" s="117" t="s">
        <v>2746</v>
      </c>
      <c r="E80" s="141">
        <v>43084</v>
      </c>
      <c r="F80" s="141">
        <v>43403</v>
      </c>
      <c r="G80" s="156">
        <f t="shared" si="4"/>
        <v>10.633333333333333</v>
      </c>
      <c r="H80" s="118" t="s">
        <v>2748</v>
      </c>
      <c r="I80" s="117" t="s">
        <v>2704</v>
      </c>
      <c r="J80" s="117" t="s">
        <v>2704</v>
      </c>
      <c r="K80" s="119">
        <f>2040403553+559192283</f>
        <v>2599595836</v>
      </c>
      <c r="L80" s="65"/>
      <c r="M80" s="115">
        <v>1</v>
      </c>
      <c r="N80" s="120" t="s">
        <v>27</v>
      </c>
      <c r="O80" s="120" t="s">
        <v>1148</v>
      </c>
      <c r="P80" s="79"/>
    </row>
    <row r="81" spans="1:16" s="7" customFormat="1" ht="24.75" customHeight="1" outlineLevel="1" x14ac:dyDescent="0.25">
      <c r="A81" s="140">
        <v>34</v>
      </c>
      <c r="B81" s="118" t="s">
        <v>2665</v>
      </c>
      <c r="C81" s="120" t="s">
        <v>31</v>
      </c>
      <c r="D81" s="117" t="s">
        <v>2747</v>
      </c>
      <c r="E81" s="141">
        <v>43395</v>
      </c>
      <c r="F81" s="141">
        <v>43434</v>
      </c>
      <c r="G81" s="156">
        <f t="shared" si="4"/>
        <v>1.3</v>
      </c>
      <c r="H81" s="118" t="s">
        <v>2749</v>
      </c>
      <c r="I81" s="117" t="s">
        <v>2704</v>
      </c>
      <c r="J81" s="117" t="s">
        <v>2704</v>
      </c>
      <c r="K81" s="119">
        <v>66498288</v>
      </c>
      <c r="L81" s="65"/>
      <c r="M81" s="115">
        <v>1</v>
      </c>
      <c r="N81" s="120" t="s">
        <v>27</v>
      </c>
      <c r="O81" s="120" t="s">
        <v>1148</v>
      </c>
      <c r="P81" s="79"/>
    </row>
    <row r="82" spans="1:16" s="7" customFormat="1" ht="24.75" customHeight="1" outlineLevel="1" x14ac:dyDescent="0.25">
      <c r="A82" s="140">
        <v>35</v>
      </c>
      <c r="B82" s="118" t="s">
        <v>2665</v>
      </c>
      <c r="C82" s="120" t="s">
        <v>31</v>
      </c>
      <c r="D82" s="117" t="s">
        <v>2681</v>
      </c>
      <c r="E82" s="141">
        <v>43405</v>
      </c>
      <c r="F82" s="141">
        <v>43441</v>
      </c>
      <c r="G82" s="156">
        <f t="shared" si="4"/>
        <v>1.2</v>
      </c>
      <c r="H82" s="118" t="s">
        <v>2748</v>
      </c>
      <c r="I82" s="117" t="s">
        <v>2704</v>
      </c>
      <c r="J82" s="117" t="s">
        <v>2704</v>
      </c>
      <c r="K82" s="119">
        <v>242305880</v>
      </c>
      <c r="L82" s="65"/>
      <c r="M82" s="115">
        <v>1</v>
      </c>
      <c r="N82" s="120" t="s">
        <v>27</v>
      </c>
      <c r="O82" s="120" t="s">
        <v>1148</v>
      </c>
      <c r="P82" s="79"/>
    </row>
    <row r="83" spans="1:16" s="7" customFormat="1" ht="24.75" customHeight="1" outlineLevel="1" x14ac:dyDescent="0.25">
      <c r="A83" s="140">
        <v>36</v>
      </c>
      <c r="B83" s="118" t="s">
        <v>2665</v>
      </c>
      <c r="C83" s="120" t="s">
        <v>31</v>
      </c>
      <c r="D83" s="117" t="s">
        <v>2679</v>
      </c>
      <c r="E83" s="141">
        <v>43119</v>
      </c>
      <c r="F83" s="141">
        <v>43462</v>
      </c>
      <c r="G83" s="156">
        <f t="shared" si="4"/>
        <v>11.433333333333334</v>
      </c>
      <c r="H83" s="118" t="s">
        <v>2680</v>
      </c>
      <c r="I83" s="117" t="s">
        <v>2704</v>
      </c>
      <c r="J83" s="117" t="s">
        <v>2704</v>
      </c>
      <c r="K83" s="119" t="s">
        <v>2750</v>
      </c>
      <c r="L83" s="65"/>
      <c r="M83" s="115">
        <v>1</v>
      </c>
      <c r="N83" s="120" t="s">
        <v>27</v>
      </c>
      <c r="O83" s="120" t="s">
        <v>1148</v>
      </c>
      <c r="P83" s="79"/>
    </row>
    <row r="84" spans="1:16" s="7" customFormat="1" ht="24.75" customHeight="1" outlineLevel="1" x14ac:dyDescent="0.25">
      <c r="A84" s="140">
        <v>37</v>
      </c>
      <c r="B84" s="118" t="s">
        <v>2665</v>
      </c>
      <c r="C84" s="120" t="s">
        <v>31</v>
      </c>
      <c r="D84" s="117" t="s">
        <v>2677</v>
      </c>
      <c r="E84" s="141">
        <v>43483</v>
      </c>
      <c r="F84" s="141">
        <v>43819</v>
      </c>
      <c r="G84" s="156">
        <f t="shared" si="4"/>
        <v>11.2</v>
      </c>
      <c r="H84" s="118" t="s">
        <v>2751</v>
      </c>
      <c r="I84" s="117" t="s">
        <v>2704</v>
      </c>
      <c r="J84" s="117" t="s">
        <v>2704</v>
      </c>
      <c r="K84" s="119" t="s">
        <v>2752</v>
      </c>
      <c r="L84" s="65"/>
      <c r="M84" s="115">
        <v>1</v>
      </c>
      <c r="N84" s="120" t="s">
        <v>27</v>
      </c>
      <c r="O84" s="120" t="s">
        <v>1148</v>
      </c>
      <c r="P84" s="79"/>
    </row>
    <row r="85" spans="1:16" s="7" customFormat="1" ht="24.75" customHeight="1" outlineLevel="1" x14ac:dyDescent="0.25">
      <c r="A85" s="140">
        <v>38</v>
      </c>
      <c r="B85" s="118" t="s">
        <v>2665</v>
      </c>
      <c r="C85" s="120" t="s">
        <v>31</v>
      </c>
      <c r="D85" s="117" t="s">
        <v>2682</v>
      </c>
      <c r="E85" s="141">
        <v>43483</v>
      </c>
      <c r="F85" s="141">
        <v>43738</v>
      </c>
      <c r="G85" s="156">
        <f t="shared" si="4"/>
        <v>8.5</v>
      </c>
      <c r="H85" s="118" t="s">
        <v>2753</v>
      </c>
      <c r="I85" s="117" t="s">
        <v>2704</v>
      </c>
      <c r="J85" s="117" t="s">
        <v>2704</v>
      </c>
      <c r="K85" s="119" t="s">
        <v>2754</v>
      </c>
      <c r="L85" s="65"/>
      <c r="M85" s="115">
        <v>1</v>
      </c>
      <c r="N85" s="120" t="s">
        <v>27</v>
      </c>
      <c r="O85" s="120" t="s">
        <v>1148</v>
      </c>
      <c r="P85" s="79"/>
    </row>
    <row r="86" spans="1:16" s="7" customFormat="1" ht="24.75" customHeight="1" outlineLevel="1" x14ac:dyDescent="0.25">
      <c r="A86" s="140">
        <v>39</v>
      </c>
      <c r="B86" s="118" t="s">
        <v>2665</v>
      </c>
      <c r="C86" s="120" t="s">
        <v>31</v>
      </c>
      <c r="D86" s="117" t="s">
        <v>2683</v>
      </c>
      <c r="E86" s="141">
        <v>43594</v>
      </c>
      <c r="F86" s="141">
        <v>43814</v>
      </c>
      <c r="G86" s="156">
        <f t="shared" si="4"/>
        <v>7.333333333333333</v>
      </c>
      <c r="H86" s="118" t="s">
        <v>2684</v>
      </c>
      <c r="I86" s="117" t="s">
        <v>2704</v>
      </c>
      <c r="J86" s="117" t="s">
        <v>2704</v>
      </c>
      <c r="K86" s="119" t="s">
        <v>2755</v>
      </c>
      <c r="L86" s="65"/>
      <c r="M86" s="115">
        <v>1</v>
      </c>
      <c r="N86" s="120" t="s">
        <v>27</v>
      </c>
      <c r="O86" s="120" t="s">
        <v>1148</v>
      </c>
      <c r="P86" s="79"/>
    </row>
    <row r="87" spans="1:16" s="7" customFormat="1" ht="24.75" customHeight="1" outlineLevel="1" x14ac:dyDescent="0.25">
      <c r="A87" s="140">
        <v>40</v>
      </c>
      <c r="B87" s="118" t="s">
        <v>2665</v>
      </c>
      <c r="C87" s="120" t="s">
        <v>31</v>
      </c>
      <c r="D87" s="117" t="s">
        <v>2757</v>
      </c>
      <c r="E87" s="141">
        <v>43819</v>
      </c>
      <c r="F87" s="141">
        <v>43921</v>
      </c>
      <c r="G87" s="156">
        <f t="shared" si="4"/>
        <v>3.4</v>
      </c>
      <c r="H87" s="118" t="s">
        <v>2766</v>
      </c>
      <c r="I87" s="117" t="s">
        <v>516</v>
      </c>
      <c r="J87" s="117" t="s">
        <v>542</v>
      </c>
      <c r="K87" s="119">
        <v>137678448</v>
      </c>
      <c r="L87" s="65"/>
      <c r="M87" s="67"/>
      <c r="N87" s="65"/>
      <c r="O87" s="65"/>
      <c r="P87" s="79"/>
    </row>
    <row r="88" spans="1:16" s="7" customFormat="1" ht="24.75" customHeight="1" outlineLevel="1" x14ac:dyDescent="0.25">
      <c r="A88" s="140">
        <v>41</v>
      </c>
      <c r="B88" s="118" t="s">
        <v>2665</v>
      </c>
      <c r="C88" s="120" t="s">
        <v>31</v>
      </c>
      <c r="D88" s="117" t="s">
        <v>2758</v>
      </c>
      <c r="E88" s="141">
        <v>43922</v>
      </c>
      <c r="F88" s="141">
        <v>44104</v>
      </c>
      <c r="G88" s="156">
        <f t="shared" si="4"/>
        <v>6.0666666666666664</v>
      </c>
      <c r="H88" s="118" t="s">
        <v>2766</v>
      </c>
      <c r="I88" s="117" t="s">
        <v>516</v>
      </c>
      <c r="J88" s="117" t="s">
        <v>542</v>
      </c>
      <c r="K88" s="119">
        <v>293714035</v>
      </c>
      <c r="L88" s="65"/>
      <c r="M88" s="67"/>
      <c r="N88" s="65"/>
      <c r="O88" s="65"/>
      <c r="P88" s="79"/>
    </row>
    <row r="89" spans="1:16" s="7" customFormat="1" ht="24.75" customHeight="1" outlineLevel="1" x14ac:dyDescent="0.25">
      <c r="A89" s="140">
        <v>42</v>
      </c>
      <c r="B89" s="118" t="s">
        <v>2665</v>
      </c>
      <c r="C89" s="120" t="s">
        <v>31</v>
      </c>
      <c r="D89" s="117" t="s">
        <v>2759</v>
      </c>
      <c r="E89" s="141">
        <v>43809</v>
      </c>
      <c r="F89" s="141">
        <v>44058</v>
      </c>
      <c r="G89" s="156">
        <f t="shared" si="4"/>
        <v>8.3000000000000007</v>
      </c>
      <c r="H89" s="118" t="s">
        <v>2767</v>
      </c>
      <c r="I89" s="117" t="s">
        <v>255</v>
      </c>
      <c r="J89" s="117" t="s">
        <v>264</v>
      </c>
      <c r="K89" s="119">
        <v>281012583</v>
      </c>
      <c r="L89" s="65"/>
      <c r="M89" s="67"/>
      <c r="N89" s="65"/>
      <c r="O89" s="65"/>
      <c r="P89" s="79"/>
    </row>
    <row r="90" spans="1:16" s="7" customFormat="1" ht="24.75" customHeight="1" outlineLevel="1" x14ac:dyDescent="0.25">
      <c r="A90" s="140">
        <v>43</v>
      </c>
      <c r="B90" s="118" t="s">
        <v>2665</v>
      </c>
      <c r="C90" s="120" t="s">
        <v>31</v>
      </c>
      <c r="D90" s="117" t="s">
        <v>2760</v>
      </c>
      <c r="E90" s="141">
        <v>44074</v>
      </c>
      <c r="F90" s="141">
        <v>44185</v>
      </c>
      <c r="G90" s="156">
        <f t="shared" si="3"/>
        <v>3.7</v>
      </c>
      <c r="H90" s="118" t="s">
        <v>2768</v>
      </c>
      <c r="I90" s="117" t="s">
        <v>2704</v>
      </c>
      <c r="J90" s="117" t="s">
        <v>2704</v>
      </c>
      <c r="K90" s="119">
        <v>264389724</v>
      </c>
      <c r="L90" s="65"/>
      <c r="M90" s="67"/>
      <c r="N90" s="65"/>
      <c r="O90" s="65"/>
      <c r="P90" s="79"/>
    </row>
    <row r="91" spans="1:16" s="7" customFormat="1" ht="24.75" customHeight="1" outlineLevel="1" x14ac:dyDescent="0.25">
      <c r="A91" s="139">
        <v>44</v>
      </c>
      <c r="B91" s="118" t="s">
        <v>2665</v>
      </c>
      <c r="C91" s="120" t="s">
        <v>31</v>
      </c>
      <c r="D91" s="117" t="s">
        <v>2761</v>
      </c>
      <c r="E91" s="141">
        <v>44069</v>
      </c>
      <c r="F91" s="141">
        <v>44185</v>
      </c>
      <c r="G91" s="156">
        <f t="shared" si="3"/>
        <v>3.8666666666666667</v>
      </c>
      <c r="H91" s="118" t="s">
        <v>2769</v>
      </c>
      <c r="I91" s="117" t="s">
        <v>255</v>
      </c>
      <c r="J91" s="117" t="s">
        <v>285</v>
      </c>
      <c r="K91" s="119">
        <v>203241193</v>
      </c>
      <c r="L91" s="120"/>
      <c r="M91" s="115"/>
      <c r="N91" s="120"/>
      <c r="O91" s="120"/>
      <c r="P91" s="79"/>
    </row>
    <row r="92" spans="1:16" s="7" customFormat="1" ht="24.75" customHeight="1" outlineLevel="1" x14ac:dyDescent="0.25">
      <c r="A92" s="139">
        <v>45</v>
      </c>
      <c r="B92" s="118" t="s">
        <v>2665</v>
      </c>
      <c r="C92" s="120" t="s">
        <v>31</v>
      </c>
      <c r="D92" s="117" t="s">
        <v>2762</v>
      </c>
      <c r="E92" s="141">
        <v>44075</v>
      </c>
      <c r="F92" s="141">
        <v>44185</v>
      </c>
      <c r="G92" s="156">
        <f t="shared" si="3"/>
        <v>3.6666666666666665</v>
      </c>
      <c r="H92" s="118" t="s">
        <v>2769</v>
      </c>
      <c r="I92" s="117" t="s">
        <v>255</v>
      </c>
      <c r="J92" s="117" t="s">
        <v>270</v>
      </c>
      <c r="K92" s="119">
        <v>314320819</v>
      </c>
      <c r="L92" s="120"/>
      <c r="M92" s="115"/>
      <c r="N92" s="120"/>
      <c r="O92" s="120"/>
      <c r="P92" s="79"/>
    </row>
    <row r="93" spans="1:16" s="7" customFormat="1" ht="24.75" customHeight="1" outlineLevel="1" x14ac:dyDescent="0.25">
      <c r="A93" s="139">
        <v>46</v>
      </c>
      <c r="B93" s="118" t="s">
        <v>2665</v>
      </c>
      <c r="C93" s="120" t="s">
        <v>31</v>
      </c>
      <c r="D93" s="117" t="s">
        <v>2763</v>
      </c>
      <c r="E93" s="141">
        <v>44075</v>
      </c>
      <c r="F93" s="141">
        <v>44185</v>
      </c>
      <c r="G93" s="156">
        <f t="shared" si="3"/>
        <v>3.6666666666666665</v>
      </c>
      <c r="H93" s="118" t="s">
        <v>2769</v>
      </c>
      <c r="I93" s="117" t="s">
        <v>255</v>
      </c>
      <c r="J93" s="117" t="s">
        <v>259</v>
      </c>
      <c r="K93" s="119">
        <v>160815303</v>
      </c>
      <c r="L93" s="120"/>
      <c r="M93" s="115"/>
      <c r="N93" s="120"/>
      <c r="O93" s="120"/>
      <c r="P93" s="79"/>
    </row>
    <row r="94" spans="1:16" s="7" customFormat="1" ht="24.75" customHeight="1" outlineLevel="1" x14ac:dyDescent="0.25">
      <c r="A94" s="139">
        <v>47</v>
      </c>
      <c r="B94" s="118" t="s">
        <v>2665</v>
      </c>
      <c r="C94" s="120" t="s">
        <v>31</v>
      </c>
      <c r="D94" s="117" t="s">
        <v>2764</v>
      </c>
      <c r="E94" s="141">
        <v>43697</v>
      </c>
      <c r="F94" s="141">
        <v>43814</v>
      </c>
      <c r="G94" s="156">
        <f t="shared" si="3"/>
        <v>3.9</v>
      </c>
      <c r="H94" s="118" t="s">
        <v>2770</v>
      </c>
      <c r="I94" s="117" t="s">
        <v>516</v>
      </c>
      <c r="J94" s="117" t="s">
        <v>542</v>
      </c>
      <c r="K94" s="119">
        <v>244849950</v>
      </c>
      <c r="L94" s="120"/>
      <c r="M94" s="115"/>
      <c r="N94" s="120"/>
      <c r="O94" s="120"/>
      <c r="P94" s="79"/>
    </row>
    <row r="95" spans="1:16" s="7" customFormat="1" ht="24.75" customHeight="1" outlineLevel="1" x14ac:dyDescent="0.25">
      <c r="A95" s="140">
        <v>48</v>
      </c>
      <c r="B95" s="118" t="s">
        <v>2665</v>
      </c>
      <c r="C95" s="120" t="s">
        <v>31</v>
      </c>
      <c r="D95" s="117" t="s">
        <v>2765</v>
      </c>
      <c r="E95" s="141">
        <v>43649</v>
      </c>
      <c r="F95" s="141">
        <v>43818</v>
      </c>
      <c r="G95" s="156">
        <f t="shared" si="3"/>
        <v>5.6333333333333337</v>
      </c>
      <c r="H95" s="118" t="s">
        <v>2771</v>
      </c>
      <c r="I95" s="117" t="s">
        <v>516</v>
      </c>
      <c r="J95" s="117" t="s">
        <v>542</v>
      </c>
      <c r="K95" s="119">
        <v>255669400</v>
      </c>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2772</v>
      </c>
      <c r="E114" s="141">
        <v>43887</v>
      </c>
      <c r="F114" s="141">
        <v>44195</v>
      </c>
      <c r="G114" s="156">
        <f>IF(AND(E114&lt;&gt;"",F114&lt;&gt;""),((F114-E114)/30),"")</f>
        <v>10.266666666666667</v>
      </c>
      <c r="H114" s="118" t="s">
        <v>2775</v>
      </c>
      <c r="I114" s="117" t="s">
        <v>2704</v>
      </c>
      <c r="J114" s="117" t="s">
        <v>2704</v>
      </c>
      <c r="K114" s="119">
        <v>2186631740</v>
      </c>
      <c r="L114" s="100">
        <f>+IF(AND(K114&gt;0,O114="Ejecución"),(K114/877802)*Tabla28[[#This Row],[% participación]],IF(AND(K114&gt;0,O114&lt;&gt;"Ejecución"),"-",""))</f>
        <v>2491.0307107981071</v>
      </c>
      <c r="M114" s="120"/>
      <c r="N114" s="169">
        <v>1</v>
      </c>
      <c r="O114" s="158" t="s">
        <v>1150</v>
      </c>
      <c r="P114" s="78"/>
    </row>
    <row r="115" spans="1:16" s="6" customFormat="1" ht="24.75" customHeight="1" x14ac:dyDescent="0.25">
      <c r="A115" s="139">
        <v>2</v>
      </c>
      <c r="B115" s="157" t="s">
        <v>2665</v>
      </c>
      <c r="C115" s="159" t="s">
        <v>31</v>
      </c>
      <c r="D115" s="117" t="s">
        <v>2773</v>
      </c>
      <c r="E115" s="141">
        <v>43879</v>
      </c>
      <c r="F115" s="141">
        <v>44195</v>
      </c>
      <c r="G115" s="156">
        <f t="shared" ref="G115:G116" si="5">IF(AND(E115&lt;&gt;"",F115&lt;&gt;""),((F115-E115)/30),"")</f>
        <v>10.533333333333333</v>
      </c>
      <c r="H115" s="118" t="s">
        <v>2776</v>
      </c>
      <c r="I115" s="117" t="s">
        <v>2704</v>
      </c>
      <c r="J115" s="117" t="s">
        <v>2704</v>
      </c>
      <c r="K115" s="119">
        <v>788487414</v>
      </c>
      <c r="L115" s="100">
        <f>+IF(AND(K115&gt;0,O115="Ejecución"),(K115/877802)*Tabla28[[#This Row],[% participación]],IF(AND(K115&gt;0,O115&lt;&gt;"Ejecución"),"-",""))</f>
        <v>898.25201355203114</v>
      </c>
      <c r="M115" s="65"/>
      <c r="N115" s="169">
        <v>1</v>
      </c>
      <c r="O115" s="158" t="s">
        <v>1150</v>
      </c>
      <c r="P115" s="78"/>
    </row>
    <row r="116" spans="1:16" s="6" customFormat="1" ht="24.75" customHeight="1" x14ac:dyDescent="0.25">
      <c r="A116" s="139">
        <v>3</v>
      </c>
      <c r="B116" s="157" t="s">
        <v>2665</v>
      </c>
      <c r="C116" s="159" t="s">
        <v>31</v>
      </c>
      <c r="D116" s="117" t="s">
        <v>2774</v>
      </c>
      <c r="E116" s="141">
        <v>43878</v>
      </c>
      <c r="F116" s="141">
        <v>44195</v>
      </c>
      <c r="G116" s="156">
        <f t="shared" si="5"/>
        <v>10.566666666666666</v>
      </c>
      <c r="H116" s="118" t="s">
        <v>2777</v>
      </c>
      <c r="I116" s="117" t="s">
        <v>516</v>
      </c>
      <c r="J116" s="117" t="s">
        <v>598</v>
      </c>
      <c r="K116" s="119">
        <v>2588993777</v>
      </c>
      <c r="L116" s="100">
        <f>+IF(AND(K116&gt;0,O116="Ejecución"),(K116/877802)*Tabla28[[#This Row],[% participación]],IF(AND(K116&gt;0,O116&lt;&gt;"Ejecución"),"-",""))</f>
        <v>2949.4051927427827</v>
      </c>
      <c r="M116" s="65"/>
      <c r="N116" s="169">
        <v>1</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39447</v>
      </c>
      <c r="D193" s="5"/>
      <c r="E193" s="122">
        <v>3248</v>
      </c>
      <c r="F193" s="5"/>
      <c r="G193" s="5"/>
      <c r="H193" s="143" t="s">
        <v>2686</v>
      </c>
      <c r="J193" s="5"/>
      <c r="K193" s="123">
        <v>40486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2688</v>
      </c>
      <c r="J211" s="27" t="s">
        <v>2622</v>
      </c>
      <c r="K211" s="144" t="s">
        <v>2688</v>
      </c>
      <c r="L211" s="21"/>
      <c r="M211" s="21"/>
      <c r="N211" s="21"/>
      <c r="O211" s="8"/>
    </row>
    <row r="212" spans="1:15" x14ac:dyDescent="0.25">
      <c r="A212" s="9"/>
      <c r="B212" s="27" t="s">
        <v>2619</v>
      </c>
      <c r="C212" s="143" t="s">
        <v>2686</v>
      </c>
      <c r="D212" s="21"/>
      <c r="G212" s="27" t="s">
        <v>2621</v>
      </c>
      <c r="H212" s="144" t="s">
        <v>2687</v>
      </c>
      <c r="J212" s="27" t="s">
        <v>2623</v>
      </c>
      <c r="K212" s="143"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1" scale="3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a65d333d-5b59-4810-bc94-b80d9325abbc"/>
    <ds:schemaRef ds:uri="http://purl.org/dc/dcmitype/"/>
    <ds:schemaRef ds:uri="4fb10211-09fb-4e80-9f0b-184718d5d98c"/>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Cristobal Quiroz Manrique</cp:lastModifiedBy>
  <cp:lastPrinted>2020-12-29T02:28:46Z</cp:lastPrinted>
  <dcterms:created xsi:type="dcterms:W3CDTF">2020-10-14T21:57:42Z</dcterms:created>
  <dcterms:modified xsi:type="dcterms:W3CDTF">2020-12-29T02:29:41Z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