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G114" i="1"/>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L114"/>
  <c r="O112"/>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<sst xmlns="http://schemas.openxmlformats.org/spreadsheetml/2006/main" count="3107" uniqueCount="2702">
  <si>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</si>
  <si>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</si>
  <si>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</si>
  <si>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</si>
  <si>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</si>
  <si>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</si>
  <si>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</si>
  <si>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</si>
  <si>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</si>
  <si>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</si>
  <si>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</si>
  <si>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</si>
  <si>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</si>
  <si>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</si>
  <si>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</si>
  <si>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</si>
  <si>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</si>
  <si>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</si>
  <si>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</si>
  <si>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</si>
  <si>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</si>
  <si>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</si>
  <si>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</si>
  <si>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</si>
  <si>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</si>
  <si>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</si>
  <si>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</si>
  <si>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</si>
  <si>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</si>
  <si>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</si>
  <si>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</si>
  <si>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</si>
  <si>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</si>
  <si>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</si>
  <si>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</si>
  <si>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</si>
  <si>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</si>
  <si>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</si>
  <si>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</si>
  <si>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</si>
  <si>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</si>
  <si>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</si>
  <si>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</si>
  <si>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</si>
  <si>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</si>
  <si>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</si>
  <si>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</si>
  <si>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</si>
  <si>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</si>
  <si>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</si>
  <si>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</si>
  <si>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</si>
  <si>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</si>
  <si>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</si>
  <si>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</si>
  <si>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</si>
  <si>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</si>
  <si>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</si>
  <si>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</si>
  <si>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</si>
  <si>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</si>
  <si>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</si>
  <si>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</si>
  <si>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</si>
  <si>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</si>
  <si>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</si>
  <si>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</si>
  <si>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</si>
  <si>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</si>
  <si>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</si>
  <si>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</si>
  <si>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</si>
  <si>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</si>
  <si>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</si>
  <si>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</si>
  <si>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</si>
  <si>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</si>
  <si>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</si>
  <si>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</si>
  <si>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</si>
  <si>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</si>
  <si>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</si>
  <si>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</si>
  <si>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</si>
  <si>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</si>
  <si>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</si>
  <si>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</si>
  <si>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</si>
  <si>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</si>
  <si>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</si>
  <si>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</si>
  <si>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</si>
  <si>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</si>
  <si>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</si>
  <si>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</si>
  <si>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</si>
  <si>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</si>
  <si>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</si>
  <si>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</si>
  <si>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</si>
  <si>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</si>
  <si>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</si>
  <si>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</si>
  <si>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</si>
  <si>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</si>
  <si>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</si>
  <si>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</si>
  <si>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</si>
  <si>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</si>
  <si>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</si>
  <si>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</si>
  <si>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</si>
  <si>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</si>
  <si>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</si>
  <si>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</si>
  <si>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</si>
  <si>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</si>
  <si>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</si>
  <si>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</si>
  <si>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</si>
  <si>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</si>
  <si>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</si>
  <si>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</si>
  <si>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</si>
  <si>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</si>
  <si>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</si>
  <si>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</si>
  <si>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</si>
  <si>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</si>
  <si>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</si>
  <si>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</si>
  <si>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</si>
  <si>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</si>
  <si>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</si>
  <si>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</si>
  <si>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</si>
  <si>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</si>
  <si>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</si>
  <si>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</si>
  <si>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</si>
  <si>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</si>
  <si>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</si>
  <si>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</si>
  <si>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</si>
  <si>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</si>
  <si>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</si>
  <si>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</si>
  <si>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</si>
  <si>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</si>
  <si>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</si>
  <si>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</si>
  <si>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</si>
  <si>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</si>
  <si>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</si>
  <si>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</si>
  <si>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</si>
  <si>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</si>
  <si>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</si>
  <si>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</si>
  <si>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</si>
  <si>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</si>
  <si>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</si>
  <si>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</si>
  <si>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</si>
  <si>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</si>
  <si>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</si>
  <si>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</si>
  <si>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</si>
  <si>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</si>
  <si>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</si>
  <si>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</si>
  <si>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</si>
  <si>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</si>
  <si>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</si>
  <si>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</si>
  <si>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</si>
  <si>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</si>
  <si>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</si>
  <si>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</si>
  <si>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</si>
  <si>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</si>
  <si>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</si>
  <si>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</si>
  <si>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</si>
  <si>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</si>
  <si>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</si>
  <si>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</si>
  <si>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</si>
  <si>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</si>
  <si>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</si>
  <si>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</si>
  <si>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</si>
  <si>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</si>
  <si>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</si>
  <si>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</si>
  <si>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</si>
  <si>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</si>
  <si>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</si>
  <si>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</si>
  <si>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</si>
  <si>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</si>
  <si>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</si>
  <si>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</si>
  <si>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</si>
  <si>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</si>
  <si>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</si>
  <si>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</si>
  <si>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</si>
  <si>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</si>
  <si>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</si>
  <si>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</si>
  <si>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</si>
  <si>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</si>
  <si>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</si>
  <si>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</si>
  <si>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</si>
  <si>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</si>
  <si>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</si>
  <si>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</si>
  <si>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</si>
  <si>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</si>
  <si>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</si>
  <si>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</si>
  <si>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</si>
  <si>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</si>
  <si>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</si>
  <si>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</si>
  <si>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</si>
  <si>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</si>
  <si>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</si>
  <si>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</si>
  <si>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</si>
  <si>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</si>
  <si>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</si>
  <si>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</si>
  <si>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</si>
  <si>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</si>
  <si>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</si>
  <si>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</si>
  <si>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</si>
  <si>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</si>
  <si>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</si>
  <si>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</si>
  <si>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</si>
  <si>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</si>
  <si>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</si>
  <si>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</si>
  <si>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</si>
  <si>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</si>
  <si>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</si>
  <si>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</si>
  <si>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</si>
  <si>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</si>
  <si>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</si>
  <si>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</si>
  <si>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</si>
  <si>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</si>
  <si>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</si>
  <si>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</si>
  <si>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</si>
  <si>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</si>
  <si>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</si>
  <si>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</si>
  <si>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</si>
  <si>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</si>
  <si>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</si>
  <si>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</si>
  <si>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</si>
  <si>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</si>
  <si>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</si>
  <si>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</si>
  <si>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</si>
  <si>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</si>
  <si>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</si>
  <si>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</si>
  <si>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</si>
  <si>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</si>
  <si>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</si>
  <si>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</si>
  <si>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</si>
  <si>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</si>
  <si>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</si>
  <si>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</si>
  <si>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</si>
  <si>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</si>
  <si>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</si>
  <si>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</si>
  <si>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</si>
  <si>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</si>
  <si>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</si>
  <si>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</si>
  <si>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</si>
  <si>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</si>
  <si>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</si>
  <si>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</si>
  <si>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</si>
  <si>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</si>
  <si>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</si>
  <si>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</si>
  <si>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</si>
  <si>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</si>
  <si>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</si>
  <si>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</si>
  <si>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</si>
  <si>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</si>
  <si>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</si>
  <si>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</si>
  <si>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</si>
  <si>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</si>
  <si>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</si>
  <si>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</si>
  <si>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</si>
  <si>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</si>
  <si>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</si>
  <si>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</si>
  <si>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</si>
  <si>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</si>
  <si>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</si>
  <si>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</si>
  <si>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</si>
  <si>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</si>
  <si>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</si>
  <si>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</si>
  <si>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</si>
  <si>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</si>
  <si>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</si>
  <si>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</si>
  <si>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</si>
  <si>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</si>
  <si>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</si>
  <si>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</si>
  <si>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</si>
  <si>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</si>
  <si>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</si>
  <si>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</si>
  <si>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</si>
  <si>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</si>
  <si>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</si>
  <si>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</si>
  <si>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</si>
  <si>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</si>
  <si>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</si>
  <si>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</si>
  <si>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</si>
  <si>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</si>
  <si>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</si>
  <si>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</si>
  <si>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</si>
  <si>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</si>
  <si>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</si>
  <si>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</si>
  <si>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</si>
  <si>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</si>
  <si>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</si>
  <si>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</si>
  <si>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</si>
  <si>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</si>
  <si>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</si>
  <si>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</si>
  <si>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</si>
  <si>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</si>
  <si>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</si>
  <si>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</si>
  <si>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</si>
  <si>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</si>
  <si>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</si>
  <si>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</si>
  <si>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</si>
  <si>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</si>
  <si>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</si>
  <si>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</si>
  <si>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</si>
  <si>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</si>
  <si>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</si>
  <si>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</si>
  <si>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</si>
  <si>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</si>
  <si>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</si>
  <si>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</si>
  <si>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</si>
  <si>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</si>
  <si>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</si>
  <si>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</si>
  <si>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</si>
  <si>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</si>
  <si>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</si>
  <si>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</si>
  <si>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</si>
  <si>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</si>
  <si>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</si>
  <si>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</si>
  <si>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</si>
  <si>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</si>
  <si>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</si>
  <si>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</si>
  <si>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</si>
  <si>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</si>
  <si>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</si>
  <si>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</si>
  <si>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</si>
  <si>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</si>
  <si>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</si>
  <si>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</si>
  <si>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</si>
  <si>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</si>
  <si>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</si>
  <si>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</si>
  <si>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</si>
  <si>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</si>
  <si>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</si>
  <si>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</si>
  <si>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</si>
  <si>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</si>
  <si>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</si>
  <si>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</si>
  <si>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</si>
  <si>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</si>
  <si>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</si>
  <si>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</si>
  <si>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</si>
  <si>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</si>
  <si>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</si>
  <si>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</si>
  <si>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</si>
  <si>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</si>
  <si>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</si>
  <si>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</si>
  <si>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</si>
  <si>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</si>
  <si>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</si>
  <si>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</si>
  <si>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</si>
  <si>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</si>
  <si>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</si>
  <si>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</si>
  <si>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</si>
  <si>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</si>
  <si>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</si>
  <si>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</si>
  <si>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</si>
  <si>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</si>
  <si>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</si>
  <si>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</si>
  <si>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</si>
  <si>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</si>
  <si>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</si>
  <si>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</si>
  <si>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</si>
  <si>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</si>
  <si>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</si>
  <si>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</si>
  <si>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</si>
  <si>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</si>
  <si>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</si>
  <si>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</si>
  <si>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</si>
  <si>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</si>
  <si>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</si>
  <si>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</si>
  <si>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</si>
  <si>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</si>
  <si>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</si>
  <si>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</si>
  <si>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</si>
  <si>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</si>
  <si>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</si>
  <si>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</si>
  <si>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</si>
  <si>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</si>
  <si>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</si>
  <si>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</si>
  <si>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</si>
  <si>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</si>
  <si>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</si>
  <si>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</si>
  <si>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</si>
  <si>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</si>
  <si>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</si>
  <si>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</si>
  <si>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</si>
  <si>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</si>
  <si>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</si>
  <si>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</si>
  <si>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</si>
  <si>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</si>
  <si>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</si>
  <si>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</si>
  <si>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</si>
  <si>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</si>
  <si>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</si>
  <si>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</si>
  <si>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</si>
  <si>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</si>
  <si>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</si>
  <si>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</si>
  <si>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</si>
  <si>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</si>
  <si>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</si>
  <si>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</si>
  <si>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</si>
  <si>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</si>
  <si>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</si>
  <si>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</si>
  <si>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</si>
  <si>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</si>
  <si>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</si>
  <si>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</si>
  <si>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</si>
  <si>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</si>
  <si>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</si>
  <si>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</si>
  <si>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</si>
  <si>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</si>
  <si>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</si>
  <si>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</si>
  <si>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</si>
  <si>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</si>
  <si>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</si>
  <si>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</si>
  <si>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</si>
  <si>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</si>
  <si>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</si>
  <si>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</si>
  <si>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</si>
  <si>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</si>
  <si>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</si>
  <si>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</si>
  <si>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</si>
  <si>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</si>
  <si>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</si>
  <si>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</si>
  <si>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</si>
  <si>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</si>
  <si>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</si>
  <si>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</si>
  <si>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</si>
  <si>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</si>
  <si>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</si>
  <si>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</si>
  <si>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</si>
  <si>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</si>
  <si>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</si>
  <si>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</si>
  <si>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</si>
  <si>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</si>
  <si>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</si>
  <si>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</si>
  <si>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</si>
  <si>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</si>
  <si>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</si>
  <si>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</si>
  <si>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</si>
  <si>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</si>
  <si>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</si>
  <si>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</si>
  <si>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</si>
  <si>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</si>
  <si>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</si>
  <si>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</si>
  <si>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</si>
  <si>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</si>
  <si>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</si>
  <si>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</si>
  <si>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</si>
  <si>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</si>
  <si>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</si>
  <si>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</si>
  <si>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</si>
  <si>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</si>
  <si>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</si>
  <si>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</si>
  <si>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</si>
  <si>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</si>
  <si>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</si>
  <si>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</si>
  <si>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</si>
  <si>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</si>
  <si>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</si>
  <si>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</si>
  <si>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</si>
  <si>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</si>
  <si>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</si>
  <si>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</si>
  <si>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</si>
  <si>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</si>
  <si>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</si>
  <si>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</si>
  <si>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</si>
  <si>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</si>
  <si>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</si>
  <si>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</si>
  <si>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</si>
  <si>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</si>
  <si>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</si>
  <si>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</si>
  <si>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</si>
  <si>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</si>
  <si>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</si>
  <si>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</si>
  <si>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</si>
  <si>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</si>
  <si>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</si>
  <si>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</si>
  <si>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</si>
  <si>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</si>
  <si>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</si>
  <si>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</si>
  <si>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</si>
  <si>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</si>
  <si>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</si>
  <si>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</si>
  <si>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</si>
  <si>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</si>
  <si>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</si>
  <si>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</si>
  <si>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</si>
  <si>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</si>
  <si>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</si>
  <si>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</si>
  <si>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</si>
  <si>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</si>
  <si>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</si>
  <si>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</si>
  <si>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</si>
  <si>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</si>
  <si>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</si>
  <si>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</si>
  <si>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</si>
  <si>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</si>
  <si>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</si>
  <si>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</si>
  <si>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</si>
  <si>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</si>
  <si>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</si>
  <si>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</si>
  <si>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</si>
  <si>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</si>
  <si>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</si>
  <si>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</si>
  <si>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</si>
  <si>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</si>
  <si>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</si>
  <si>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</si>
  <si>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</si>
  <si>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</si>
  <si>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</si>
  <si>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</si>
  <si>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</si>
  <si>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</si>
  <si>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</si>
  <si>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</si>
  <si>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</si>
  <si>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</si>
  <si>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</si>
  <si>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</si>
  <si>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</si>
  <si>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</si>
  <si>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</si>
  <si>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</si>
  <si>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</si>
  <si>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</si>
  <si>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</si>
  <si>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</si>
  <si>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</si>
  <si>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</si>
  <si>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</si>
  <si>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</si>
  <si>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</si>
  <si>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</si>
  <si>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</si>
  <si>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</si>
  <si>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</si>
  <si>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</si>
  <si>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</si>
  <si>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</si>
  <si>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</si>
  <si>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</si>
  <si>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</si>
  <si>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</si>
  <si>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</si>
  <si>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</si>
  <si>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</si>
  <si>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</si>
  <si>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</si>
  <si>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</si>
  <si>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</si>
  <si>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</si>
  <si>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</si>
  <si>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</si>
  <si>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</si>
  <si>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</si>
  <si>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</si>
  <si>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</si>
  <si>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</si>
  <si>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</si>
  <si>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</si>
  <si>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</si>
  <si>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</si>
  <si>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</si>
  <si>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</si>
  <si>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</si>
  <si>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</si>
  <si>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</si>
  <si>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</si>
  <si>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</si>
  <si>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</si>
  <si>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</si>
  <si>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</si>
  <si>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</si>
  <si>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</si>
  <si>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</si>
  <si>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</si>
  <si>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</si>
  <si>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</si>
  <si>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</si>
  <si>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</si>
  <si>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</si>
  <si>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</si>
  <si>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</si>
  <si>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</si>
  <si>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</si>
  <si>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</si>
  <si>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</si>
  <si>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</si>
  <si>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</si>
  <si>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</si>
  <si>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</si>
  <si>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</si>
  <si>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</si>
  <si>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</si>
  <si>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</si>
  <si>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</si>
  <si>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</si>
  <si>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</si>
  <si>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</si>
  <si>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</si>
  <si>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</si>
  <si>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</si>
  <si>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</si>
  <si>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</si>
  <si>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</si>
  <si>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</si>
  <si>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</si>
  <si>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</si>
  <si>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</si>
  <si>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</si>
  <si>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</si>
  <si>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</si>
  <si>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</si>
  <si>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</si>
  <si>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</si>
  <si>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</si>
  <si>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</si>
  <si>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</si>
  <si>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</si>
  <si>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</si>
  <si>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</si>
  <si>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</si>
  <si>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</si>
  <si>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</si>
  <si>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</si>
  <si>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</si>
  <si>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</si>
  <si>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</si>
  <si>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</si>
  <si>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</si>
  <si>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</si>
  <si>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</si>
  <si>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</si>
  <si>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</si>
  <si>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</si>
  <si>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</si>
  <si>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</si>
  <si>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</si>
  <si>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</si>
  <si>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</si>
  <si>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</si>
  <si>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</si>
  <si>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</si>
  <si>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</si>
  <si>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</si>
  <si>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</si>
  <si>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</si>
  <si>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</si>
  <si>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</si>
  <si>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</si>
  <si>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</si>
  <si>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</si>
  <si>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</si>
  <si>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</si>
  <si>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</si>
  <si>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</si>
  <si>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</si>
  <si>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</si>
  <si>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</si>
  <si>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</si>
  <si>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</si>
  <si>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</si>
  <si>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</si>
  <si>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</si>
  <si>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</si>
  <si>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</si>
  <si>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</si>
  <si>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</si>
  <si>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</si>
  <si>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</si>
  <si>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</si>
  <si>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</si>
  <si>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</si>
  <si>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</si>
  <si>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</si>
  <si>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</si>
  <si>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</si>
  <si>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</si>
  <si>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</si>
  <si>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</si>
  <si>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</si>
  <si>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</si>
  <si>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</si>
  <si>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</si>
  <si>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</si>
  <si>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</si>
  <si>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</si>
  <si>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</si>
  <si>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</si>
  <si>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</si>
  <si>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</si>
  <si>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</si>
  <si>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</si>
  <si>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</si>
  <si>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</si>
  <si>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</si>
  <si>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</si>
  <si>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</si>
  <si>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</si>
  <si>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</si>
  <si>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</si>
  <si>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</si>
  <si>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</si>
  <si>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</si>
  <si>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</si>
  <si>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</si>
  <si>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</si>
  <si>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</si>
  <si>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</si>
  <si>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</si>
  <si>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</si>
  <si>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</si>
  <si>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</si>
  <si>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</si>
  <si>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</si>
  <si>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</si>
  <si>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</si>
  <si>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</si>
  <si>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</si>
  <si>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</si>
  <si>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</si>
  <si>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</si>
  <si>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</si>
  <si>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</si>
  <si>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</si>
  <si>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</si>
  <si>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</si>
  <si>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</si>
  <si>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</si>
  <si>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</si>
  <si>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</si>
  <si>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</si>
  <si>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</si>
  <si>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</si>
  <si>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</si>
  <si>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</si>
  <si>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</si>
  <si>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</si>
  <si>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</si>
  <si>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</si>
  <si>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</si>
  <si>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</si>
  <si>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</si>
  <si>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</si>
  <si>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</si>
  <si>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</si>
  <si>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</si>
  <si>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</si>
  <si>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</si>
  <si>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</si>
  <si>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</si>
  <si>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</si>
  <si>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</si>
  <si>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</si>
  <si>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</si>
  <si>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</si>
  <si>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</si>
  <si>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</si>
  <si>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</si>
  <si>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</si>
  <si>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</si>
  <si>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</si>
  <si>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</si>
  <si>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</si>
  <si>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</si>
  <si>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</si>
  <si>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</si>
  <si>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</si>
  <si>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</si>
  <si>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</si>
  <si>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</si>
  <si>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</si>
  <si>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</si>
  <si>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</si>
  <si>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</si>
  <si>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</si>
  <si>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</si>
  <si>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</si>
  <si>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</si>
  <si>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</si>
  <si>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</si>
  <si>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</si>
  <si>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</si>
  <si>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</si>
  <si>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</si>
  <si>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</si>
  <si>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</si>
  <si>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</si>
  <si>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</si>
  <si>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</si>
  <si>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</si>
  <si>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</si>
  <si>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</si>
  <si>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</si>
  <si>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</si>
  <si>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</si>
  <si>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</si>
  <si>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</si>
  <si>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</si>
  <si>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</si>
  <si>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</si>
  <si>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</si>
  <si>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</si>
  <si>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</si>
  <si>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</si>
  <si>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</si>
  <si>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</si>
  <si>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</si>
  <si>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</si>
  <si>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</si>
  <si>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</si>
  <si>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</si>
  <si>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</si>
  <si>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</si>
  <si>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</si>
  <si>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</si>
  <si>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</si>
  <si>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</si>
  <si>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</si>
  <si>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</si>
  <si>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</si>
  <si>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</si>
  <si>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</si>
  <si>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</si>
  <si>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</si>
  <si>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</si>
  <si>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</si>
  <si>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</si>
  <si>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</si>
  <si>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</si>
  <si>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</si>
  <si>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</si>
  <si>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</si>
  <si>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</si>
  <si>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</si>
  <si>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</si>
  <si>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</si>
  <si>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</si>
  <si>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</si>
  <si>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</si>
  <si>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</si>
  <si>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</si>
  <si>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</si>
  <si>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</si>
  <si>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</si>
  <si>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</si>
  <si>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</si>
  <si>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</si>
  <si>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</si>
  <si>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</si>
  <si>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</si>
  <si>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</si>
  <si>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</si>
  <si>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</si>
  <si>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</si>
  <si>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</si>
  <si>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</si>
  <si>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</si>
  <si>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</si>
  <si>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</si>
  <si>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</si>
  <si>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</si>
  <si>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</si>
  <si>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</si>
  <si>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</si>
  <si>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</si>
  <si>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</si>
  <si>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</si>
  <si>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</si>
  <si>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</si>
  <si>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</si>
  <si>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</si>
  <si>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</si>
  <si>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</si>
  <si>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</si>
  <si>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</si>
  <si>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</si>
  <si>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</si>
  <si>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</si>
  <si>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</si>
  <si>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</si>
  <si>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</si>
  <si>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</si>
  <si>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</si>
  <si>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</si>
  <si>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</si>
  <si>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</si>
  <si>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</si>
  <si>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</si>
  <si>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</si>
  <si>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</si>
  <si>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</si>
  <si>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</si>
  <si>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</si>
  <si>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</si>
  <si>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</si>
  <si>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</si>
  <si>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</si>
  <si>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</si>
  <si>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</si>
  <si>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</si>
  <si>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</si>
  <si>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</si>
  <si>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</si>
  <si>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</si>
  <si>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</si>
  <si>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</si>
  <si>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</si>
  <si>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</si>
  <si>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</si>
  <si>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</si>
  <si>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</si>
  <si>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</si>
  <si>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</si>
  <si>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</si>
  <si>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</si>
  <si>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</si>
  <si>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</si>
  <si>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</si>
  <si>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</si>
  <si>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</si>
  <si>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</si>
  <si>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</si>
  <si>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</si>
  <si>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</si>
  <si>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</si>
  <si>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</si>
  <si>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</si>
  <si>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</si>
  <si>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</si>
  <si>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</si>
  <si>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</si>
  <si>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</si>
  <si>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</si>
  <si>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</si>
  <si>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</si>
  <si>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</si>
  <si>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</si>
  <si>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</si>
  <si>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</si>
  <si>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</si>
  <si>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</si>
  <si>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</si>
  <si>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</si>
  <si>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</si>
  <si>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</si>
  <si>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</si>
  <si>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</si>
  <si>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</si>
  <si>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</si>
  <si>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</si>
  <si>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</si>
  <si>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</si>
  <si>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</si>
  <si>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</si>
  <si>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</si>
  <si>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</si>
  <si>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</si>
  <si>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</si>
  <si>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</si>
  <si>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</si>
  <si>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</si>
  <si>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</si>
  <si>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</si>
  <si>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</si>
  <si>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</si>
  <si>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</si>
  <si>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</si>
  <si>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</si>
  <si>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</si>
  <si>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</si>
  <si>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</si>
  <si>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</si>
  <si>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</si>
  <si>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</si>
  <si>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</si>
  <si>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</si>
  <si>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</si>
  <si>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</si>
  <si>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</si>
  <si>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</si>
  <si>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</si>
  <si>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</si>
  <si>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</si>
  <si>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</si>
  <si>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</si>
  <si>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</si>
  <si>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</si>
  <si>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</si>
  <si>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</si>
  <si>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</si>
  <si>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</si>
  <si>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</si>
  <si>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</si>
  <si>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</si>
  <si>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</si>
  <si>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</si>
  <si>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</si>
  <si>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</si>
  <si>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</si>
  <si>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</si>
  <si>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</si>
  <si>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</si>
  <si>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</si>
  <si>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</si>
  <si>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</si>
  <si>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</si>
  <si>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</si>
  <si>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</si>
  <si>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</si>
  <si>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</si>
  <si>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</si>
  <si>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</si>
  <si>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</si>
  <si>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</si>
  <si>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</si>
  <si>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</si>
  <si>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</si>
  <si>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</si>
  <si>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</si>
  <si>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</si>
  <si>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</si>
  <si>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</si>
  <si>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</si>
  <si>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</si>
  <si>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</si>
  <si>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</si>
  <si>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</si>
  <si>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</si>
  <si>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</si>
  <si>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</si>
  <si>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</si>
  <si>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</si>
  <si>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</si>
  <si>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</si>
  <si>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</si>
  <si>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</si>
  <si>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</si>
  <si>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</si>
  <si>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</si>
  <si>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</si>
  <si>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</si>
  <si>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</si>
  <si>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</si>
  <si>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</si>
  <si>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</si>
  <si>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</si>
  <si>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</si>
  <si>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</si>
  <si>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</si>
  <si>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</si>
  <si>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</si>
  <si>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</si>
  <si>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</si>
  <si>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</si>
  <si>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</si>
  <si>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</si>
  <si>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</si>
  <si>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</si>
  <si>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</si>
  <si>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</si>
  <si>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</si>
  <si>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</si>
  <si>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</si>
  <si>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</si>
  <si>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</si>
  <si>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</si>
  <si>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</si>
  <si>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</si>
  <si>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</si>
  <si>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</si>
  <si>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</si>
  <si>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</si>
  <si>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</si>
  <si>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</si>
  <si>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</si>
  <si>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</si>
  <si>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</si>
  <si>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</si>
  <si>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</si>
  <si>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</si>
  <si>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</si>
  <si>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</si>
  <si>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</si>
  <si>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</si>
  <si>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</si>
  <si>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</si>
  <si>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</si>
  <si>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</si>
  <si>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</si>
  <si>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</si>
  <si>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</si>
  <si>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</si>
  <si>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</si>
  <si>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</si>
  <si>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</si>
  <si>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</si>
  <si>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</si>
  <si>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</si>
  <si>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</si>
  <si>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</si>
  <si>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</si>
  <si>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</si>
  <si>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</si>
  <si>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</si>
  <si>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</si>
  <si>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</si>
  <si>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</si>
  <si>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</si>
  <si>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</si>
  <si>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</si>
  <si>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</si>
  <si>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</si>
  <si>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</si>
  <si>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</si>
  <si>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</si>
  <si>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</si>
  <si>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</si>
  <si>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</si>
  <si>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</si>
  <si>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</si>
  <si>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</si>
  <si>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</si>
  <si>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</si>
  <si>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</si>
  <si>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</si>
  <si>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</si>
  <si>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</si>
  <si>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</si>
  <si>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</si>
  <si>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</si>
  <si>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</si>
  <si>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</si>
  <si>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</si>
  <si>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</si>
  <si>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</si>
  <si>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</si>
  <si>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</si>
  <si>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</si>
  <si>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</si>
  <si>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</si>
  <si>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</si>
  <si>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</si>
  <si>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</si>
  <si>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</si>
  <si>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</si>
  <si>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</si>
  <si>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</si>
  <si>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</si>
  <si>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</si>
  <si>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</si>
  <si>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</si>
  <si>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</si>
  <si>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</si>
  <si>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</si>
  <si>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</si>
  <si>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</si>
  <si>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</si>
  <si>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</si>
  <si>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</si>
  <si>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</si>
  <si>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</si>
  <si>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</si>
  <si>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</si>
  <si>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</si>
  <si>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</si>
  <si>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</si>
  <si>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</si>
  <si>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</si>
  <si>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</si>
  <si>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</si>
  <si>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</si>
  <si>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</si>
  <si>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</si>
  <si>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</si>
  <si>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</si>
  <si>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</si>
  <si>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</si>
  <si>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</si>
  <si>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</si>
  <si>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</si>
  <si>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</si>
  <si>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</si>
  <si>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</si>
  <si>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</si>
  <si>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</si>
  <si>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</si>
  <si>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</si>
  <si>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</si>
  <si>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</si>
  <si>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</si>
  <si>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</si>
  <si>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</si>
  <si>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</si>
  <si>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</si>
  <si>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</si>
  <si>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</si>
  <si>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</si>
  <si>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</si>
  <si>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</si>
  <si>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</si>
  <si>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</si>
  <si>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</si>
  <si>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</si>
  <si>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</si>
  <si>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</si>
  <si>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</si>
  <si>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</si>
  <si>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</si>
  <si>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</si>
  <si>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</si>
  <si>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</si>
  <si>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</si>
  <si>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</si>
  <si>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</si>
  <si>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</si>
  <si>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</si>
  <si>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</si>
  <si>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</si>
  <si>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</si>
  <si>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</si>
  <si>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</si>
  <si>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</si>
  <si>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</si>
  <si>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</si>
  <si>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</si>
  <si>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</si>
  <si>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</si>
  <si>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</si>
  <si>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</si>
  <si>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</si>
  <si>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</si>
  <si>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</si>
  <si>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</si>
  <si>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</si>
  <si>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</si>
  <si>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</si>
  <si>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</si>
  <si>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</si>
  <si>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</si>
  <si>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</si>
  <si>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</si>
  <si>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</si>
  <si>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</si>
  <si>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</si>
  <si>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</si>
  <si>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</si>
  <si>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</si>
  <si>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</si>
  <si>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</si>
  <si>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</si>
  <si>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</si>
  <si>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</si>
  <si>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</si>
  <si>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</si>
  <si>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</si>
  <si>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</si>
  <si>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</si>
  <si>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</si>
  <si>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</si>
  <si>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</si>
  <si>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</si>
  <si>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</si>
  <si>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</si>
  <si>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</si>
  <si>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</si>
  <si>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</si>
  <si>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</si>
  <si>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</si>
  <si>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</si>
  <si>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</si>
  <si>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</si>
  <si>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</si>
  <si>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</si>
  <si>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</si>
  <si>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</si>
  <si>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</si>
  <si>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</si>
  <si>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</si>
  <si>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</si>
  <si>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</si>
  <si>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</si>
  <si>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</si>
  <si>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</si>
  <si>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</si>
  <si>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</si>
  <si>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</si>
  <si>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</si>
  <si>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</si>
  <si>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</si>
  <si>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</si>
  <si>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</si>
  <si>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</si>
  <si>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</si>
  <si>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</si>
  <si>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</si>
  <si>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</si>
  <si>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</si>
  <si>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</si>
  <si>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</si>
  <si>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</si>
  <si>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</si>
  <si>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</si>
  <si>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</si>
  <si>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</si>
  <si>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</si>
  <si>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</si>
  <si>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</si>
  <si>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</si>
  <si>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</si>
  <si>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</si>
  <si>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</si>
  <si>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</si>
  <si>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</si>
  <si>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</si>
  <si>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</si>
  <si>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</si>
  <si>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</si>
  <si>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</si>
  <si>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</si>
  <si>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</si>
  <si>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</si>
  <si>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</si>
  <si>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</si>
  <si>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</si>
  <si>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</si>
  <si>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</si>
  <si>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</si>
  <si>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</si>
  <si>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</si>
  <si>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</si>
  <si>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</si>
  <si>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</si>
  <si>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</si>
  <si>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</si>
  <si>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</si>
  <si>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</si>
  <si>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</si>
  <si>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</si>
  <si>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</si>
  <si>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</si>
  <si>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</si>
  <si>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</si>
  <si>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</si>
  <si>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</si>
  <si>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</si>
  <si>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</si>
  <si>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</si>
  <si>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</si>
  <si>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</si>
  <si>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</si>
  <si>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</si>
  <si>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</si>
  <si>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</si>
  <si>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</si>
  <si>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</si>
  <si>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</si>
  <si>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</si>
  <si>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</si>
  <si>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</si>
  <si>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</si>
  <si>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</si>
  <si>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</si>
  <si>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</si>
  <si>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</si>
  <si>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</si>
  <si>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</si>
  <si>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</si>
  <si>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</si>
  <si>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</si>
  <si>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</si>
  <si>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</si>
  <si>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</si>
  <si>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</si>
  <si>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</si>
  <si>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</si>
  <si>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</si>
  <si>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</si>
  <si>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</si>
  <si>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</si>
  <si>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</si>
  <si>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</si>
  <si>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</si>
  <si>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</si>
  <si>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</si>
  <si>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</si>
  <si>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</si>
  <si>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</si>
  <si>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</si>
  <si>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</si>
  <si>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</si>
  <si>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</si>
  <si>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</si>
  <si>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</si>
  <si>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</si>
  <si>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</si>
  <si>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</si>
  <si>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</si>
  <si>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</si>
  <si>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</si>
  <si>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</si>
  <si>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</si>
  <si>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</si>
  <si>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</si>
  <si>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</si>
  <si>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</si>
  <si>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</si>
  <si>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</si>
  <si>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</si>
  <si>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</si>
  <si>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</si>
  <si>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</si>
  <si>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</si>
  <si>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</si>
  <si>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</si>
  <si>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</si>
  <si>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</si>
  <si>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</si>
  <si>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</si>
  <si>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</si>
  <si>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</si>
  <si>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</si>
  <si>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</si>
  <si>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</si>
  <si>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</si>
  <si>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</si>
  <si>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</si>
  <si>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</si>
  <si>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</si>
  <si>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</si>
  <si>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</si>
  <si>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</si>
  <si>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</si>
  <si>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</si>
  <si>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</si>
  <si>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</si>
  <si>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</si>
  <si>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</si>
  <si>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</si>
  <si>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</si>
  <si>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</si>
  <si>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</si>
  <si>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</si>
  <si>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</si>
  <si>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</si>
  <si>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</si>
  <si>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</si>
  <si>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</si>
  <si>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</si>
  <si>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</si>
  <si>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</si>
  <si>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</si>
  <si>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</si>
  <si>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</si>
  <si>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</si>
  <si>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</si>
  <si>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</si>
  <si>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</si>
  <si>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</si>
  <si>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</si>
  <si>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</si>
  <si>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</si>
  <si>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</si>
  <si>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</si>
  <si>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</si>
  <si>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</si>
  <si>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</si>
  <si>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</si>
  <si>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</si>
  <si>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</si>
  <si>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</si>
  <si>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</si>
  <si>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</si>
  <si>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</si>
  <si>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</si>
  <si>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</si>
  <si>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</si>
  <si>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</si>
  <si>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</si>
  <si>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</si>
  <si>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</si>
  <si>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</si>
  <si>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</si>
  <si>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</si>
  <si>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</si>
  <si>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</si>
  <si>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</si>
  <si>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</si>
  <si>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</si>
  <si>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</si>
  <si>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</si>
  <si>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</si>
  <si>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</si>
  <si>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</si>
  <si>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</si>
  <si>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</si>
  <si>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</si>
  <si>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</si>
  <si>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</si>
  <si>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</si>
  <si>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</si>
  <si>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</si>
  <si>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</si>
  <si>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</si>
  <si>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</si>
  <si>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</si>
  <si>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</si>
  <si>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</si>
  <si>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</si>
  <si>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</si>
  <si>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</si>
  <si>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</si>
  <si>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</si>
  <si>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</si>
  <si>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</si>
  <si>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</si>
  <si>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</si>
  <si>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</si>
  <si>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</si>
  <si>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</si>
  <si>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</si>
  <si>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</si>
  <si>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</si>
  <si>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</si>
  <si>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</si>
  <si>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</si>
  <si>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</si>
  <si>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</si>
  <si>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</si>
  <si>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</si>
  <si>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</si>
  <si>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</si>
  <si>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</si>
  <si>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</si>
  <si>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</si>
  <si>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</si>
  <si>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</si>
  <si>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</si>
  <si>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</si>
  <si>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</si>
  <si>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</si>
  <si>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</si>
  <si>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</si>
  <si>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</si>
  <si>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</si>
  <si>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</si>
  <si>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</si>
  <si>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</si>
  <si>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</si>
  <si>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</si>
  <si>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</si>
  <si>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</si>
  <si>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</si>
  <si>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</si>
  <si>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</si>
  <si>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</si>
  <si>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</si>
  <si>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</si>
  <si>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</si>
  <si>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</si>
  <si>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</si>
  <si>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</si>
  <si>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</si>
  <si>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</si>
  <si>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</si>
  <si>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</si>
  <si>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</si>
  <si>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</si>
  <si>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</si>
  <si>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</si>
  <si>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</si>
  <si>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</si>
  <si>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</si>
  <si>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</si>
  <si>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</si>
  <si>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</si>
  <si>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</si>
  <si>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</si>
  <si>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</si>
  <si>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</si>
  <si>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</si>
  <si>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</si>
  <si>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</si>
  <si>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</si>
  <si>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</si>
  <si>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</si>
  <si>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</si>
  <si>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</si>
  <si>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</si>
  <si>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</si>
  <si>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</si>
  <si>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</si>
  <si>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</si>
  <si>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</si>
  <si>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</si>
  <si>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</si>
  <si>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</si>
  <si>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</si>
  <si>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</si>
  <si>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</si>
  <si>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</si>
  <si>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</si>
  <si>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</si>
  <si>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</si>
  <si>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</si>
  <si>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</si>
  <si>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</si>
  <si>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</si>
  <si>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</si>
  <si>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</si>
  <si>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</si>
  <si>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</si>
  <si>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</si>
  <si>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</si>
  <si>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</si>
  <si>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</si>
  <si>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</si>
  <si>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</si>
  <si>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</si>
  <si>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</si>
  <si>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</si>
  <si>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</si>
  <si>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</si>
  <si>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</si>
  <si>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</si>
  <si>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</si>
  <si>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</si>
  <si>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</si>
  <si>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</si>
  <si>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</si>
  <si>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</si>
  <si>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</si>
  <si>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</si>
  <si>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</si>
  <si>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</si>
  <si>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</si>
  <si>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</si>
  <si>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</si>
  <si>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</si>
  <si>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</si>
  <si>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</si>
  <si>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</si>
  <si>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</si>
  <si>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</si>
  <si>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</si>
  <si>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</si>
  <si>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</si>
  <si>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</si>
  <si>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</si>
  <si>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</si>
  <si>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</si>
  <si>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</si>
  <si>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</si>
  <si>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</si>
  <si>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</si>
  <si>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</si>
  <si>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</si>
  <si>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</si>
  <si>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</si>
  <si>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</si>
  <si>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</si>
  <si>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</si>
  <si>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</si>
  <si>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</si>
  <si>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</si>
  <si>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</si>
  <si>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</si>
  <si>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</si>
  <si>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</si>
  <si>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</si>
  <si>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</si>
  <si>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</si>
  <si>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</si>
  <si>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</si>
  <si>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</si>
  <si>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</si>
  <si>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</si>
  <si>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</si>
  <si>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</si>
  <si>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</si>
  <si>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</si>
  <si>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</si>
  <si>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</si>
  <si>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</si>
  <si>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</si>
  <si>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</si>
  <si>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</si>
  <si>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</si>
  <si>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</si>
  <si>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</si>
  <si>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</si>
  <si>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</si>
  <si>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</si>
  <si>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</si>
  <si>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</si>
  <si>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</si>
  <si>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</si>
  <si>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</si>
  <si>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</si>
  <si>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</si>
  <si>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</si>
  <si>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</si>
  <si>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</si>
  <si>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</si>
  <si>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</si>
  <si>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</si>
  <si>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</si>
  <si>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</si>
  <si>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</si>
  <si>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</si>
  <si>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</si>
  <si>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</si>
  <si>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</si>
  <si>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</si>
  <si>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</si>
  <si>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</si>
  <si>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</si>
  <si>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</si>
  <si>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</si>
  <si>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</si>
  <si>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</si>
  <si>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</si>
  <si>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</si>
  <si>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</si>
  <si>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</si>
  <si>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</si>
  <si>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</si>
  <si>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</si>
  <si>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</si>
  <si>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</si>
  <si>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</si>
  <si>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</si>
  <si>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</si>
  <si>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</si>
  <si>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</si>
  <si>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</si>
  <si>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</si>
  <si>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</si>
  <si>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</si>
  <si>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</si>
  <si>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</si>
  <si>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</si>
  <si>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</si>
  <si>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</si>
  <si>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</si>
  <si>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</si>
  <si>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</si>
  <si>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</si>
  <si>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</si>
  <si>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</si>
  <si>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</si>
  <si>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</si>
  <si>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</si>
  <si>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</si>
  <si>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</si>
  <si>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</si>
  <si>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</si>
  <si>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</si>
  <si>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</si>
  <si>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</si>
  <si>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</si>
  <si>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</si>
  <si>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</si>
  <si>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</si>
  <si>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</si>
  <si>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</si>
  <si>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</si>
  <si>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</si>
  <si>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</si>
  <si>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</si>
  <si>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</si>
  <si>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</si>
  <si>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</si>
  <si>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</si>
  <si>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</si>
  <si>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</si>
  <si>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</si>
  <si>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</si>
  <si>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</si>
  <si>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</si>
  <si>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</si>
  <si>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</si>
  <si>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</si>
  <si>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</si>
  <si>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</si>
  <si>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</si>
  <si>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</si>
  <si>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</si>
  <si>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</si>
  <si>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</si>
  <si>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</si>
  <si>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</si>
  <si>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</si>
  <si>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</si>
  <si>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</si>
  <si>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</si>
  <si>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</si>
  <si>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</si>
  <si>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</si>
  <si>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</si>
  <si>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</si>
  <si>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</si>
  <si>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</si>
  <si>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</si>
  <si>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</si>
  <si>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</si>
  <si>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</si>
  <si>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</si>
  <si>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</si>
  <si>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</si>
  <si>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</si>
  <si>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</si>
  <si>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</si>
  <si>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</si>
  <si>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</si>
  <si>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</si>
  <si>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</si>
  <si>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</si>
  <si>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</si>
  <si>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</si>
  <si>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</si>
  <si>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</si>
  <si>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</si>
  <si>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</si>
  <si>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</si>
  <si>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</si>
  <si>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</si>
  <si>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</si>
  <si>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</si>
  <si>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</si>
  <si>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</si>
  <si>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</si>
  <si>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</si>
  <si>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</si>
  <si>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</si>
  <si>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</si>
  <si>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</si>
  <si>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</si>
  <si>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</si>
  <si>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</si>
  <si>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</si>
  <si>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</si>
  <si>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</si>
  <si>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</si>
  <si>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</si>
  <si>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</si>
  <si>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</si>
  <si>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</si>
  <si>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</si>
  <si>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</si>
  <si>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</si>
  <si>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</si>
  <si>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</si>
  <si>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</si>
  <si>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</si>
  <si>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</si>
  <si>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</si>
  <si>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</si>
  <si>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</si>
  <si>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</si>
  <si>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</si>
  <si>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</si>
  <si>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</si>
  <si>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</si>
  <si>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</si>
  <si>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</si>
  <si>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</si>
  <si>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</si>
  <si>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</si>
  <si>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</si>
  <si>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</si>
  <si>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</si>
  <si>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</si>
  <si>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</si>
  <si>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</si>
  <si>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</si>
  <si>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</si>
  <si>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</si>
  <si>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</si>
  <si>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</si>
  <si>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</si>
  <si>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</si>
  <si>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</si>
  <si>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</si>
  <si>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</si>
  <si>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</si>
  <si>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</si>
  <si>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</si>
  <si>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</si>
  <si>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</si>
  <si>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</si>
  <si>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</si>
  <si>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</si>
  <si>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</si>
  <si>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</si>
  <si>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</si>
  <si>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</si>
  <si>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</si>
  <si>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</si>
  <si>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</si>
  <si>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</si>
  <si>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</si>
  <si>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</si>
  <si>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</si>
  <si>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</si>
  <si>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</si>
  <si>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</si>
  <si>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</si>
  <si>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</si>
  <si>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</si>
  <si>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</si>
  <si>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</si>
  <si>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</si>
  <si>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</si>
  <si>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</si>
  <si>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</si>
  <si>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</si>
  <si>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</si>
  <si>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</si>
  <si>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</si>
  <si>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</si>
  <si>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</si>
  <si>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</si>
  <si>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</si>
  <si>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</si>
  <si>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</si>
  <si>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</si>
  <si>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</si>
  <si>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</si>
  <si>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</si>
  <si>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</si>
  <si>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</si>
  <si>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</si>
  <si>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</si>
  <si>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</si>
  <si>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</si>
  <si>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</si>
  <si>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</si>
  <si>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</si>
  <si>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</si>
  <si>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</si>
  <si>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</si>
  <si>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</si>
  <si>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</si>
  <si>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</si>
  <si>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</si>
  <si>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</si>
  <si>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</si>
  <si>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</si>
  <si>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</si>
  <si>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</si>
  <si>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</si>
  <si>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</si>
  <si>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</si>
  <si>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</si>
  <si>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</si>
  <si>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</si>
  <si>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</si>
  <si>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</si>
  <si>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</si>
  <si>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</si>
  <si>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</si>
  <si>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</si>
  <si>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</si>
  <si>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</si>
  <si>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</si>
  <si>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</si>
  <si>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</si>
  <si>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</si>
  <si>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</si>
  <si>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</si>
  <si>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</si>
  <si>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</si>
  <si>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</si>
  <si>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</si>
  <si>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</si>
  <si>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</si>
  <si>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</si>
  <si>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</si>
  <si>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</si>
  <si>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</si>
  <si>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</si>
  <si>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</si>
  <si>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</si>
  <si>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</si>
  <si>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</si>
  <si>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</si>
  <si>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</si>
  <si>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</si>
  <si>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</si>
  <si>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</si>
  <si>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</si>
  <si>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</si>
  <si>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</si>
  <si>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</si>
  <si>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</si>
  <si>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</si>
  <si>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</si>
  <si>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</si>
  <si>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</si>
  <si>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</si>
  <si>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</si>
  <si>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</si>
  <si>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</si>
  <si>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</si>
  <si>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</si>
  <si>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</si>
  <si>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</si>
  <si>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</si>
  <si>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</si>
  <si>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</si>
  <si>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</si>
  <si>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</si>
  <si>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</si>
  <si>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</si>
  <si>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</si>
  <si>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</si>
  <si>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</si>
  <si>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</si>
  <si>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</si>
  <si>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</si>
  <si>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</si>
  <si>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</si>
  <si>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</si>
  <si>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</si>
  <si>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</si>
  <si>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</si>
  <si>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</si>
  <si>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</si>
  <si>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</si>
  <si>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</si>
  <si>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</si>
  <si>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</si>
  <si>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</si>
  <si>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</si>
  <si>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</si>
  <si>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</si>
  <si>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</si>
  <si>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</si>
  <si>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</si>
  <si>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</si>
  <si>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</si>
  <si>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</si>
  <si>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</si>
  <si>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</si>
  <si>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</si>
  <si>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</si>
  <si>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</si>
  <si>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</si>
  <si>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</si>
  <si>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</si>
  <si>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</si>
  <si>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</si>
  <si>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</si>
  <si>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</si>
  <si>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</si>
  <si>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</si>
  <si>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</si>
  <si>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</si>
  <si>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</si>
  <si>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</si>
  <si>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</si>
  <si>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</si>
  <si>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</si>
  <si>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</si>
  <si>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</si>
  <si>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</si>
  <si>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</si>
  <si>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</si>
  <si>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</si>
  <si>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</si>
  <si>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</si>
  <si>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</si>
  <si>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</si>
  <si>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</si>
  <si>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</si>
  <si>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</si>
  <si>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</si>
  <si>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</si>
  <si>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</si>
  <si>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</si>
  <si>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</si>
  <si>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</si>
  <si>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</si>
  <si>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</si>
  <si>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</si>
  <si>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</si>
  <si>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</si>
  <si>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</si>
  <si>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</si>
  <si>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</si>
  <si>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</si>
  <si>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</si>
  <si>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</si>
  <si>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</si>
  <si>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</si>
  <si>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</si>
  <si>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</si>
  <si>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</si>
  <si>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</si>
  <si>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</si>
  <si>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</si>
  <si>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</si>
  <si>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</si>
  <si>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</si>
  <si>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</si>
  <si>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</si>
  <si>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</si>
  <si>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</si>
  <si>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</si>
  <si>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</si>
  <si>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</si>
  <si>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</si>
  <si>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</si>
  <si>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</si>
  <si>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</si>
  <si>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</si>
  <si>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</si>
  <si>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</si>
  <si>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</si>
  <si>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</si>
  <si>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</si>
  <si>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</si>
  <si>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</si>
  <si>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</si>
  <si>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</si>
  <si>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</si>
  <si>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</si>
  <si>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</si>
  <si>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</si>
  <si>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</si>
  <si>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</si>
  <si>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</si>
  <si>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</si>
  <si>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</si>
  <si>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</si>
  <si>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</si>
  <si>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</si>
  <si>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</si>
  <si>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</si>
  <si>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</si>
  <si>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</si>
  <si>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</si>
  <si>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</si>
  <si>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</si>
  <si>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</si>
  <si>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</si>
  <si>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</si>
  <si>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</si>
  <si>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</si>
  <si>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</si>
  <si>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</si>
  <si>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</si>
  <si>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</si>
  <si>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</si>
  <si>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</si>
  <si>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</si>
  <si>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</si>
  <si>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</si>
  <si>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</si>
  <si>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</si>
  <si>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</si>
  <si>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</si>
  <si>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</si>
  <si>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</si>
  <si>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</si>
  <si>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</si>
  <si>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</si>
  <si>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</si>
  <si>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</si>
  <si>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</si>
  <si>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</si>
  <si>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</si>
  <si>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</si>
  <si>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</si>
  <si>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</si>
  <si>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</si>
  <si>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</si>
  <si>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</si>
  <si>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</si>
  <si>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</si>
  <si>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</si>
  <si>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</si>
  <si>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</si>
  <si>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</si>
  <si>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</si>
  <si>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</si>
  <si>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</si>
  <si>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</si>
  <si>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</si>
  <si>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</si>
  <si>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</si>
  <si>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</si>
  <si>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</si>
  <si>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</si>
  <si>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</si>
  <si>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</si>
  <si>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</si>
  <si>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</si>
  <si>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</si>
  <si>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</si>
  <si>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</si>
  <si>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</si>
  <si>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</si>
  <si>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</si>
  <si>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</si>
  <si>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</si>
  <si>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</si>
  <si>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</si>
  <si>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</si>
  <si>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</si>
  <si>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</si>
  <si>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</si>
  <si>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</si>
  <si>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</si>
  <si>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</si>
  <si>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</si>
  <si>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</si>
  <si>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</si>
  <si>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</si>
  <si>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</si>
  <si>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</si>
  <si>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</si>
  <si>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</si>
  <si>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</si>
  <si>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</si>
  <si>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</si>
  <si>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</si>
  <si>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</si>
  <si>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</si>
  <si>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</si>
  <si>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</si>
  <si>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</si>
  <si>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</si>
  <si>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</si>
  <si>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</si>
  <si>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</si>
  <si>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</si>
  <si>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</si>
  <si>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</si>
  <si>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</si>
  <si>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</si>
  <si>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</si>
  <si>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</si>
  <si>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</si>
  <si>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</si>
  <si>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</si>
  <si>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</si>
  <si>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</si>
  <si>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</si>
  <si>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</si>
  <si>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</si>
  <si>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</si>
  <si>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</si>
  <si>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</si>
  <si>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</si>
  <si>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</si>
  <si>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</si>
  <si>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</si>
  <si>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</si>
  <si>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</si>
  <si>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</si>
  <si>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</si>
  <si>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</si>
  <si>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</si>
  <si>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</si>
  <si>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</si>
  <si>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</si>
  <si>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</si>
  <si>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</si>
  <si>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</si>
  <si>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</si>
  <si>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</si>
  <si>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</si>
  <si>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</si>
  <si>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</si>
  <si>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</si>
  <si>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</si>
  <si>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</si>
  <si>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</si>
  <si>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</si>
  <si>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</si>
  <si>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</si>
  <si>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</si>
  <si>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</si>
  <si>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</si>
  <si>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</si>
  <si>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</si>
  <si>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</si>
  <si>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</si>
  <si>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</si>
  <si>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</si>
  <si>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</si>
  <si>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</si>
  <si>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</si>
  <si>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</si>
  <si>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</si>
  <si>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</si>
  <si>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</si>
  <si>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</si>
  <si>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</si>
  <si>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</si>
  <si>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</si>
  <si>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</si>
  <si>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</si>
  <si>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</si>
  <si>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</si>
  <si>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</si>
  <si>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</si>
  <si>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</si>
  <si>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</si>
  <si>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</si>
  <si>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</si>
  <si>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</si>
  <si>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</si>
  <si>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</si>
  <si>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</si>
  <si>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</si>
  <si>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</si>
  <si>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</si>
  <si>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</si>
  <si>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</si>
  <si>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</si>
  <si>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</si>
  <si>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</si>
  <si>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</si>
  <si>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</si>
  <si>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</si>
  <si>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</si>
  <si>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</si>
  <si>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</si>
  <si>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</si>
  <si>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</si>
  <si>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</si>
  <si>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</si>
  <si>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</si>
  <si>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</si>
  <si>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</si>
  <si>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</si>
  <si>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</si>
  <si>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</si>
  <si>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</si>
  <si>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</si>
  <si>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</si>
  <si>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</si>
  <si>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</si>
  <si>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</si>
  <si>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</si>
  <si>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</si>
  <si>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</si>
  <si>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</si>
  <si>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</si>
  <si>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</si>
  <si>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</si>
  <si>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</si>
  <si>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</si>
  <si>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</si>
  <si>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</si>
  <si>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</si>
  <si>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</si>
  <si>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</si>
  <si>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</si>
  <si>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</si>
  <si>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</si>
  <si>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</si>
  <si>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</si>
  <si>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</si>
  <si>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</si>
  <si>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</si>
  <si>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</si>
  <si>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</si>
  <si>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</si>
  <si>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</si>
  <si>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</si>
  <si>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</si>
  <si>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</si>
  <si>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</si>
  <si>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</si>
  <si>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</si>
  <si>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</si>
  <si>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</si>
  <si>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</si>
  <si>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</si>
  <si>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</si>
  <si>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</si>
  <si>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</si>
  <si>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</si>
  <si>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</si>
  <si>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</si>
  <si>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</si>
  <si>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</si>
  <si>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</si>
  <si>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</si>
  <si>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</si>
  <si>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</si>
  <si>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</si>
  <si>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</si>
  <si>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</si>
  <si>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</si>
  <si>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</si>
  <si>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</si>
  <si>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</si>
  <si>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</si>
  <si>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</si>
  <si>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</si>
  <si>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</si>
  <si>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</si>
  <si>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</si>
  <si>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</si>
  <si>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</si>
  <si>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</si>
  <si>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</si>
  <si>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</si>
  <si>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</si>
  <si>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</si>
  <si>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</si>
  <si>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</si>
  <si>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</si>
  <si>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</si>
  <si>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</si>
  <si>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</si>
  <si>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</si>
  <si>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</si>
  <si>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</si>
  <si>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</si>
  <si>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</si>
  <si>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</si>
  <si>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</si>
  <si>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</si>
  <si>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</si>
  <si>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</si>
  <si>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</si>
  <si>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</si>
  <si>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</si>
  <si>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</si>
  <si>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</si>
  <si>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</si>
  <si>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</si>
  <si>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</si>
  <si>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</si>
  <si>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</si>
  <si>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</si>
  <si>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</si>
  <si>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</si>
  <si>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</si>
  <si>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</si>
  <si>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</si>
  <si>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</si>
  <si>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</si>
  <si>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</si>
  <si>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</si>
  <si>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</si>
  <si>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</si>
  <si>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</si>
  <si>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</si>
  <si>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</si>
  <si>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</si>
  <si>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</si>
  <si>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</si>
  <si>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</si>
  <si>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</si>
  <si>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</si>
  <si>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</si>
  <si>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</si>
  <si>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</si>
  <si>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</si>
  <si>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</si>
  <si>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</si>
  <si>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</si>
  <si>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</si>
  <si>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</si>
  <si>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</si>
  <si>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</si>
  <si>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</si>
  <si>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</si>
  <si>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</si>
  <si>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</si>
  <si>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</si>
  <si>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</si>
  <si>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</si>
  <si>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</si>
  <si>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</si>
  <si>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</si>
  <si>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</si>
  <si>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</si>
  <si>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</si>
  <si>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</si>
  <si>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</si>
  <si>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</si>
  <si>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</si>
  <si>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</si>
  <si>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</si>
  <si>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</si>
  <si>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</si>
  <si>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</si>
  <si>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</si>
  <si>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</si>
  <si>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</si>
  <si>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</si>
  <si>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</si>
  <si>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</si>
  <si>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</si>
  <si>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</si>
  <si>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</si>
  <si>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</si>
  <si>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</si>
  <si>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</si>
  <si>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</si>
  <si>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</si>
  <si>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</si>
  <si>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</si>
  <si>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</si>
  <si>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</si>
  <si>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</si>
  <si>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</si>
  <si>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</si>
  <si>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</si>
  <si>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</si>
  <si>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</si>
  <si>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</si>
  <si>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</si>
  <si>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</si>
  <si>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</si>
  <si>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</si>
  <si>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</si>
  <si>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</si>
  <si>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</si>
  <si>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</si>
  <si>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</si>
  <si>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</si>
  <si>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</si>
  <si>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</si>
  <si>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</si>
  <si>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</si>
  <si>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</si>
  <si>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</si>
  <si>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</si>
  <si>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</si>
  <si>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</si>
  <si>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</si>
  <si>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</si>
  <si>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</si>
  <si>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</si>
  <si>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</si>
  <si>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</si>
  <si>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SAVE THE CHILDREN</t>
  </si>
  <si>
    <t>DIAKONIE KATASTROPHENHILFE</t>
  </si>
  <si>
    <t>INSTITUTO COLOMBIANO DE BIENESTAR FAMILIAR</t>
  </si>
  <si>
    <t>Contrato de cooperación K-COL-2017-4049</t>
  </si>
  <si>
    <t>Contrato de cooperacion bilateral No.K-COL-2018-4078</t>
  </si>
  <si>
    <t>Contrato de cooperacion microproyecto inirida</t>
  </si>
  <si>
    <t>Convenio de Cooperacion entre aldeas infantiles</t>
  </si>
  <si>
    <t>Contrato de cooperacion para un micro proyecto</t>
  </si>
  <si>
    <t>Contrato de Cooperación K-AMM-2019-9002</t>
  </si>
  <si>
    <t>Contrato de aporte No.F2889514-2020.</t>
  </si>
  <si>
    <t>Proteccion y asitencia humanitaria a los afectados de desplazamiento internos y/o los afectados de restriciones en su movilidad en colombia.</t>
  </si>
  <si>
    <t>Protecciony atención a NNA y mujeres provenientes de Vnezuela en las zonas fronterizas de Puerto Carreño ( Dep. Vichada e Inirida (Dep Guainia), Colombia</t>
  </si>
  <si>
    <t>Profundización de la información sobre la situación de las mujeres y niñas venezolanas en los municipios de Inirida y puerto Carreño.</t>
  </si>
  <si>
    <t>Aunar esfuerzos y recursos administrativos y económicos entre los aliados para apoyar el funcionamiento de la secretaria Ejecutiva de la alianza y el desarrollo de las actividades de articulaciones de conocimientos, capacidades y esfuerzos, para incidencia, la movilización y seguimiento al cumplimiento de la protección integral de los derechos de los niños, niñas y adolescentes en el marco de la ley 1098 de 2006 la Convención de los derechos de los niños, niñas, las recomendaciones del comité de los derechos del Niño y la construcción de la paz, de acuerdo con las acciones contempladas en el Plan de Acción 2018 aprobado por el comité directivo.</t>
  </si>
  <si>
    <t>Evaluacion de necesidades de violencia basada en genero y violencia sexual de muejres venezolanas que ingresan al territorio</t>
  </si>
  <si>
    <t>Asistencia Humanitaria y protección para Venezolanos afectados por la compleja Crisis en Venezuela y Colombia.</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</si>
  <si>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 en el municipio de Puerto Carreño.</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</si>
  <si>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</si>
  <si>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</si>
  <si>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2021-99-10002086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</si>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</sst>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B1" zoomScale="60" zoomScaleNormal="60"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2700</v>
      </c>
      <c r="D15" s="29"/>
      <c r="E15" s="29"/>
      <c r="F15" s="1"/>
      <c r="G15" s="27" t="s">
        <v>9</v>
      </c>
      <c r="H15" s="30" t="s">
        <v>146</v>
      </c>
      <c r="I15" s="27" t="s">
        <v>10</v>
      </c>
      <c r="J15" s="30" t="s">
        <v>11</v>
      </c>
      <c r="K15" s="1"/>
      <c r="L15" s="178" t="s">
        <v>12</v>
      </c>
      <c r="M15" s="137"/>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4"/>
      <c r="I20" s="40" t="s">
        <v>146</v>
      </c>
      <c r="J20" s="41" t="s">
        <v>278</v>
      </c>
      <c r="K20" s="42">
        <v>1456948500</v>
      </c>
      <c r="L20" s="43"/>
      <c r="M20" s="43">
        <v>44561</v>
      </c>
      <c r="N20" s="44">
        <f t="shared" ref="N20:N35" si="0">+(M20-L20)/30</f>
        <v>1485.3666666666666</v>
      </c>
      <c r="O20" s="45"/>
      <c r="P20" s="1"/>
      <c r="Q20" s="1"/>
      <c r="R20" s="1"/>
      <c r="S20" s="1"/>
      <c r="T20" s="1"/>
      <c r="U20" s="46"/>
      <c r="V20" s="47">
        <f t="shared" ref="V20:W20" ca="1" si="1">NOW()</f>
        <v>44194.706693055552</v>
      </c>
      <c r="W20" s="47">
        <f t="shared" ca="1" si="1"/>
        <v>44194.706693055552</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6" t="s">
        <v>2701</v>
      </c>
      <c r="J39" s="157"/>
      <c r="K39" s="157"/>
      <c r="L39" s="157"/>
      <c r="M39" s="157"/>
      <c r="N39" s="15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2682</v>
      </c>
      <c r="C48" s="66" t="s">
        <v>41</v>
      </c>
      <c r="D48" s="67" t="s">
        <v>2684</v>
      </c>
      <c r="E48" s="68">
        <v>42917</v>
      </c>
      <c r="F48" s="68">
        <v>43281</v>
      </c>
      <c r="G48" s="69">
        <f t="shared" ref="G48:G72" si="2">IF(AND(E48&lt;&gt;"",F48&lt;&gt;""),((F48-E48)/30),"")</f>
        <v>12.133333333333333</v>
      </c>
      <c r="H48" s="65" t="s">
        <v>2691</v>
      </c>
      <c r="I48" s="67" t="s">
        <v>146</v>
      </c>
      <c r="J48" s="67" t="s">
        <v>278</v>
      </c>
      <c r="K48" s="70">
        <v>1275318933</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2682</v>
      </c>
      <c r="C49" s="71" t="s">
        <v>41</v>
      </c>
      <c r="D49" s="67" t="s">
        <v>2685</v>
      </c>
      <c r="E49" s="68">
        <v>43405</v>
      </c>
      <c r="F49" s="68">
        <v>43830</v>
      </c>
      <c r="G49" s="69">
        <f t="shared" si="2"/>
        <v>14.166666666666666</v>
      </c>
      <c r="H49" s="65" t="s">
        <v>2692</v>
      </c>
      <c r="I49" s="67" t="s">
        <v>146</v>
      </c>
      <c r="J49" s="67" t="s">
        <v>278</v>
      </c>
      <c r="K49" s="70">
        <v>986438325</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2682</v>
      </c>
      <c r="C50" s="71" t="s">
        <v>41</v>
      </c>
      <c r="D50" s="67" t="s">
        <v>2686</v>
      </c>
      <c r="E50" s="68">
        <v>43592</v>
      </c>
      <c r="F50" s="68">
        <v>43233</v>
      </c>
      <c r="G50" s="69">
        <f t="shared" si="2"/>
        <v>-11.966666666666667</v>
      </c>
      <c r="H50" s="74" t="s">
        <v>2693</v>
      </c>
      <c r="I50" s="67" t="s">
        <v>146</v>
      </c>
      <c r="J50" s="67" t="s">
        <v>278</v>
      </c>
      <c r="K50" s="70">
        <v>2596000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2681</v>
      </c>
      <c r="C51" s="71" t="s">
        <v>41</v>
      </c>
      <c r="D51" s="67" t="s">
        <v>2687</v>
      </c>
      <c r="E51" s="68">
        <v>43101</v>
      </c>
      <c r="F51" s="68">
        <v>43465</v>
      </c>
      <c r="G51" s="69">
        <f t="shared" si="2"/>
        <v>12.133333333333333</v>
      </c>
      <c r="H51" s="65" t="s">
        <v>2694</v>
      </c>
      <c r="I51" s="67" t="s">
        <v>146</v>
      </c>
      <c r="J51" s="67" t="s">
        <v>278</v>
      </c>
      <c r="K51" s="70">
        <v>222089855</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2682</v>
      </c>
      <c r="C52" s="71" t="s">
        <v>41</v>
      </c>
      <c r="D52" s="67" t="s">
        <v>2688</v>
      </c>
      <c r="E52" s="68">
        <v>43227</v>
      </c>
      <c r="F52" s="68">
        <v>43598</v>
      </c>
      <c r="G52" s="69">
        <f t="shared" si="2"/>
        <v>12.366666666666667</v>
      </c>
      <c r="H52" s="74" t="s">
        <v>2695</v>
      </c>
      <c r="I52" s="67" t="s">
        <v>146</v>
      </c>
      <c r="J52" s="67" t="s">
        <v>278</v>
      </c>
      <c r="K52" s="70">
        <v>8955682</v>
      </c>
      <c r="L52" s="71" t="s">
        <v>108</v>
      </c>
      <c r="M52" s="72">
        <v>1</v>
      </c>
      <c r="N52" s="71" t="s">
        <v>109</v>
      </c>
      <c r="O52" s="71" t="s">
        <v>108</v>
      </c>
      <c r="P52" s="73"/>
      <c r="Q52" s="73"/>
      <c r="R52" s="73"/>
      <c r="S52" s="73"/>
      <c r="T52" s="73"/>
      <c r="U52" s="73"/>
      <c r="V52" s="73"/>
      <c r="W52" s="73"/>
      <c r="X52" s="73"/>
      <c r="Y52" s="73"/>
      <c r="Z52" s="73"/>
      <c r="AA52" s="73"/>
      <c r="AB52" s="73"/>
    </row>
    <row r="53" spans="1:28" ht="24.75" customHeight="1" outlineLevel="1">
      <c r="A53" s="64">
        <v>6</v>
      </c>
      <c r="B53" s="65" t="s">
        <v>2682</v>
      </c>
      <c r="C53" s="71" t="s">
        <v>41</v>
      </c>
      <c r="D53" s="67" t="s">
        <v>2689</v>
      </c>
      <c r="E53" s="68">
        <v>43678</v>
      </c>
      <c r="F53" s="68">
        <v>44043</v>
      </c>
      <c r="G53" s="69">
        <f t="shared" si="2"/>
        <v>12.166666666666666</v>
      </c>
      <c r="H53" s="74" t="s">
        <v>2696</v>
      </c>
      <c r="I53" s="67" t="s">
        <v>146</v>
      </c>
      <c r="J53" s="67" t="s">
        <v>278</v>
      </c>
      <c r="K53" s="70">
        <v>1082375886</v>
      </c>
      <c r="L53" s="71" t="s">
        <v>108</v>
      </c>
      <c r="M53" s="72">
        <v>1</v>
      </c>
      <c r="N53" s="71" t="s">
        <v>109</v>
      </c>
      <c r="O53" s="71" t="s">
        <v>108</v>
      </c>
      <c r="P53" s="73"/>
      <c r="Q53" s="73"/>
      <c r="R53" s="73"/>
      <c r="S53" s="73"/>
      <c r="T53" s="73"/>
      <c r="U53" s="73"/>
      <c r="V53" s="73"/>
      <c r="W53" s="73"/>
      <c r="X53" s="73"/>
      <c r="Y53" s="73"/>
      <c r="Z53" s="73"/>
      <c r="AA53" s="73"/>
      <c r="AB53" s="73"/>
    </row>
    <row r="54" spans="1:28" ht="24.75" customHeight="1" outlineLevel="1">
      <c r="A54" s="64">
        <v>7</v>
      </c>
      <c r="B54" s="65" t="s">
        <v>2683</v>
      </c>
      <c r="C54" s="71" t="s">
        <v>46</v>
      </c>
      <c r="D54" s="67" t="s">
        <v>2690</v>
      </c>
      <c r="E54" s="68">
        <v>43880</v>
      </c>
      <c r="F54" s="68">
        <v>44165</v>
      </c>
      <c r="G54" s="69">
        <f t="shared" si="2"/>
        <v>9.5</v>
      </c>
      <c r="H54" s="65" t="s">
        <v>2697</v>
      </c>
      <c r="I54" s="67" t="s">
        <v>146</v>
      </c>
      <c r="J54" s="67" t="s">
        <v>278</v>
      </c>
      <c r="K54" s="70">
        <v>1330203083</v>
      </c>
      <c r="L54" s="71" t="s">
        <v>108</v>
      </c>
      <c r="M54" s="72">
        <v>1</v>
      </c>
      <c r="N54" s="71" t="s">
        <v>109</v>
      </c>
      <c r="O54" s="71" t="s">
        <v>108</v>
      </c>
      <c r="P54" s="73"/>
      <c r="Q54" s="73"/>
      <c r="R54" s="73"/>
      <c r="S54" s="73"/>
      <c r="T54" s="73"/>
      <c r="U54" s="73"/>
      <c r="V54" s="73"/>
      <c r="W54" s="73"/>
      <c r="X54" s="73"/>
      <c r="Y54" s="73"/>
      <c r="Z54" s="73"/>
      <c r="AA54" s="73"/>
      <c r="AB54" s="73"/>
    </row>
    <row r="55" spans="1:28" ht="24.75" customHeight="1" outlineLevel="1">
      <c r="A55" s="64">
        <v>8</v>
      </c>
      <c r="B55" s="65"/>
      <c r="C55" s="71"/>
      <c r="D55" s="67"/>
      <c r="E55" s="68"/>
      <c r="F55" s="68"/>
      <c r="G55" s="69" t="str">
        <f t="shared" si="2"/>
        <v/>
      </c>
      <c r="H55" s="65"/>
      <c r="I55" s="67"/>
      <c r="J55" s="67"/>
      <c r="K55" s="70"/>
      <c r="L55" s="71"/>
      <c r="M55" s="72"/>
      <c r="N55" s="71"/>
      <c r="O55" s="71" t="s">
        <v>108</v>
      </c>
      <c r="P55" s="73"/>
      <c r="Q55" s="73"/>
      <c r="R55" s="73"/>
      <c r="S55" s="73"/>
      <c r="T55" s="73"/>
      <c r="U55" s="73"/>
      <c r="V55" s="73"/>
      <c r="W55" s="73"/>
      <c r="X55" s="73"/>
      <c r="Y55" s="73"/>
      <c r="Z55" s="73"/>
      <c r="AA55" s="73"/>
      <c r="AB55" s="73"/>
    </row>
    <row r="56" spans="1:28" ht="24.75" customHeight="1" outlineLevel="1">
      <c r="A56" s="64">
        <v>9</v>
      </c>
      <c r="B56" s="65"/>
      <c r="C56" s="71"/>
      <c r="D56" s="67"/>
      <c r="E56" s="68"/>
      <c r="F56" s="68"/>
      <c r="G56" s="69" t="str">
        <f t="shared" si="2"/>
        <v/>
      </c>
      <c r="H56" s="65"/>
      <c r="I56" s="67"/>
      <c r="J56" s="67"/>
      <c r="K56" s="70"/>
      <c r="L56" s="71"/>
      <c r="M56" s="72"/>
      <c r="N56" s="71"/>
      <c r="O56" s="71" t="s">
        <v>108</v>
      </c>
      <c r="P56" s="73"/>
      <c r="Q56" s="73"/>
      <c r="R56" s="73"/>
      <c r="S56" s="73"/>
      <c r="T56" s="73"/>
      <c r="U56" s="73"/>
      <c r="V56" s="73"/>
      <c r="W56" s="73"/>
      <c r="X56" s="73"/>
      <c r="Y56" s="73"/>
      <c r="Z56" s="73"/>
      <c r="AA56" s="73"/>
      <c r="AB56" s="73"/>
    </row>
    <row r="57" spans="1:28" ht="24.75" customHeight="1" outlineLevel="1">
      <c r="A57" s="64">
        <v>10</v>
      </c>
      <c r="B57" s="65"/>
      <c r="C57" s="71"/>
      <c r="D57" s="67"/>
      <c r="E57" s="68"/>
      <c r="F57" s="68"/>
      <c r="G57" s="69" t="str">
        <f t="shared" si="2"/>
        <v/>
      </c>
      <c r="H57" s="65"/>
      <c r="I57" s="67"/>
      <c r="J57" s="67"/>
      <c r="K57" s="70"/>
      <c r="L57" s="71"/>
      <c r="M57" s="72"/>
      <c r="N57" s="71"/>
      <c r="O57" s="71" t="s">
        <v>108</v>
      </c>
      <c r="P57" s="73"/>
      <c r="Q57" s="73"/>
      <c r="R57" s="73"/>
      <c r="S57" s="73"/>
      <c r="T57" s="73"/>
      <c r="U57" s="73"/>
      <c r="V57" s="73"/>
      <c r="W57" s="73"/>
      <c r="X57" s="73"/>
      <c r="Y57" s="73"/>
      <c r="Z57" s="73"/>
      <c r="AA57" s="73"/>
      <c r="AB57" s="73"/>
    </row>
    <row r="58" spans="1:28" ht="24.75" customHeight="1" outlineLevel="1">
      <c r="A58" s="64">
        <v>11</v>
      </c>
      <c r="B58" s="65"/>
      <c r="C58" s="71"/>
      <c r="D58" s="67"/>
      <c r="E58" s="68"/>
      <c r="F58" s="68"/>
      <c r="G58" s="69" t="str">
        <f t="shared" si="2"/>
        <v/>
      </c>
      <c r="H58" s="65"/>
      <c r="I58" s="67"/>
      <c r="J58" s="67"/>
      <c r="K58" s="70"/>
      <c r="L58" s="71"/>
      <c r="M58" s="72"/>
      <c r="N58" s="71"/>
      <c r="O58" s="71" t="s">
        <v>108</v>
      </c>
      <c r="P58" s="73"/>
      <c r="Q58" s="73"/>
      <c r="R58" s="73"/>
      <c r="S58" s="73"/>
      <c r="T58" s="73"/>
      <c r="U58" s="73"/>
      <c r="V58" s="73"/>
      <c r="W58" s="73"/>
      <c r="X58" s="73"/>
      <c r="Y58" s="73"/>
      <c r="Z58" s="73"/>
      <c r="AA58" s="73"/>
      <c r="AB58" s="73"/>
    </row>
    <row r="59" spans="1:28" ht="24.75" customHeight="1" outlineLevel="1">
      <c r="A59" s="64">
        <v>12</v>
      </c>
      <c r="B59" s="65"/>
      <c r="C59" s="71"/>
      <c r="D59" s="67"/>
      <c r="E59" s="68"/>
      <c r="F59" s="68"/>
      <c r="G59" s="69" t="str">
        <f t="shared" si="2"/>
        <v/>
      </c>
      <c r="H59" s="65"/>
      <c r="I59" s="67"/>
      <c r="J59" s="67"/>
      <c r="K59" s="70"/>
      <c r="L59" s="71"/>
      <c r="M59" s="72"/>
      <c r="N59" s="71"/>
      <c r="O59" s="71" t="s">
        <v>108</v>
      </c>
      <c r="P59" s="73"/>
      <c r="Q59" s="73"/>
      <c r="R59" s="73"/>
      <c r="S59" s="73"/>
      <c r="T59" s="73"/>
      <c r="U59" s="73"/>
      <c r="V59" s="73"/>
      <c r="W59" s="73"/>
      <c r="X59" s="73"/>
      <c r="Y59" s="73"/>
      <c r="Z59" s="73"/>
      <c r="AA59" s="73"/>
      <c r="AB59" s="73"/>
    </row>
    <row r="60" spans="1:28" ht="24.75" customHeight="1" outlineLevel="1">
      <c r="A60" s="64">
        <v>13</v>
      </c>
      <c r="B60" s="65"/>
      <c r="C60" s="71"/>
      <c r="D60" s="67"/>
      <c r="E60" s="68"/>
      <c r="F60" s="68"/>
      <c r="G60" s="69" t="str">
        <f t="shared" si="2"/>
        <v/>
      </c>
      <c r="H60" s="65"/>
      <c r="I60" s="67"/>
      <c r="J60" s="67"/>
      <c r="K60" s="70"/>
      <c r="L60" s="71"/>
      <c r="M60" s="72"/>
      <c r="N60" s="71"/>
      <c r="O60" s="71" t="s">
        <v>108</v>
      </c>
      <c r="P60" s="73"/>
      <c r="Q60" s="73"/>
      <c r="R60" s="73"/>
      <c r="S60" s="73"/>
      <c r="T60" s="73"/>
      <c r="U60" s="73"/>
      <c r="V60" s="73"/>
      <c r="W60" s="73"/>
      <c r="X60" s="73"/>
      <c r="Y60" s="73"/>
      <c r="Z60" s="73"/>
      <c r="AA60" s="73"/>
      <c r="AB60" s="73"/>
    </row>
    <row r="61" spans="1:28" ht="24.75" customHeight="1" outlineLevel="1">
      <c r="A61" s="64">
        <v>14</v>
      </c>
      <c r="B61" s="65"/>
      <c r="C61" s="71"/>
      <c r="D61" s="67"/>
      <c r="E61" s="68"/>
      <c r="F61" s="68"/>
      <c r="G61" s="69" t="str">
        <f t="shared" si="2"/>
        <v/>
      </c>
      <c r="H61" s="65"/>
      <c r="I61" s="67"/>
      <c r="J61" s="67"/>
      <c r="K61" s="70"/>
      <c r="L61" s="71"/>
      <c r="M61" s="72"/>
      <c r="N61" s="71"/>
      <c r="O61" s="71" t="s">
        <v>108</v>
      </c>
      <c r="P61" s="73"/>
      <c r="Q61" s="73"/>
      <c r="R61" s="73"/>
      <c r="S61" s="73"/>
      <c r="T61" s="73"/>
      <c r="U61" s="73"/>
      <c r="V61" s="73"/>
      <c r="W61" s="73"/>
      <c r="X61" s="73"/>
      <c r="Y61" s="73"/>
      <c r="Z61" s="73"/>
      <c r="AA61" s="73"/>
      <c r="AB61" s="73"/>
    </row>
    <row r="62" spans="1:28" ht="24.75" customHeight="1" outlineLevel="1">
      <c r="A62" s="64">
        <v>15</v>
      </c>
      <c r="B62" s="65"/>
      <c r="C62" s="71"/>
      <c r="D62" s="67"/>
      <c r="E62" s="68"/>
      <c r="F62" s="68"/>
      <c r="G62" s="69" t="str">
        <f t="shared" si="2"/>
        <v/>
      </c>
      <c r="H62" s="65"/>
      <c r="I62" s="67"/>
      <c r="J62" s="67"/>
      <c r="K62" s="70"/>
      <c r="L62" s="71"/>
      <c r="M62" s="72"/>
      <c r="N62" s="71"/>
      <c r="O62" s="71" t="s">
        <v>108</v>
      </c>
      <c r="P62" s="73"/>
      <c r="Q62" s="73"/>
      <c r="R62" s="73"/>
      <c r="S62" s="73"/>
      <c r="T62" s="73"/>
      <c r="U62" s="73"/>
      <c r="V62" s="73"/>
      <c r="W62" s="73"/>
      <c r="X62" s="73"/>
      <c r="Y62" s="73"/>
      <c r="Z62" s="73"/>
      <c r="AA62" s="73"/>
      <c r="AB62" s="73"/>
    </row>
    <row r="63" spans="1:28" ht="24.75" customHeight="1" outlineLevel="1">
      <c r="A63" s="64">
        <v>16</v>
      </c>
      <c r="B63" s="65"/>
      <c r="C63" s="71"/>
      <c r="D63" s="67"/>
      <c r="E63" s="68"/>
      <c r="F63" s="68"/>
      <c r="G63" s="69" t="str">
        <f t="shared" si="2"/>
        <v/>
      </c>
      <c r="H63" s="65"/>
      <c r="I63" s="67"/>
      <c r="J63" s="67"/>
      <c r="K63" s="70"/>
      <c r="L63" s="71"/>
      <c r="M63" s="72"/>
      <c r="N63" s="71"/>
      <c r="O63" s="71" t="s">
        <v>108</v>
      </c>
      <c r="P63" s="73"/>
      <c r="Q63" s="73"/>
      <c r="R63" s="73"/>
      <c r="S63" s="73"/>
      <c r="T63" s="73"/>
      <c r="U63" s="73"/>
      <c r="V63" s="73"/>
      <c r="W63" s="73"/>
      <c r="X63" s="73"/>
      <c r="Y63" s="73"/>
      <c r="Z63" s="73"/>
      <c r="AA63" s="73"/>
      <c r="AB63" s="73"/>
    </row>
    <row r="64" spans="1:28" ht="24.75" customHeight="1" outlineLevel="1">
      <c r="A64" s="64">
        <v>17</v>
      </c>
      <c r="B64" s="65"/>
      <c r="C64" s="71"/>
      <c r="D64" s="67"/>
      <c r="E64" s="68"/>
      <c r="F64" s="68"/>
      <c r="G64" s="69" t="str">
        <f t="shared" si="2"/>
        <v/>
      </c>
      <c r="H64" s="65"/>
      <c r="I64" s="67"/>
      <c r="J64" s="67"/>
      <c r="K64" s="70"/>
      <c r="L64" s="71"/>
      <c r="M64" s="72"/>
      <c r="N64" s="71"/>
      <c r="O64" s="71" t="s">
        <v>108</v>
      </c>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t="str">
        <f t="shared" si="2"/>
        <v/>
      </c>
      <c r="H65" s="65"/>
      <c r="I65" s="67"/>
      <c r="J65" s="67"/>
      <c r="K65" s="70"/>
      <c r="L65" s="71"/>
      <c r="M65" s="72"/>
      <c r="N65" s="71"/>
      <c r="O65" s="71" t="s">
        <v>108</v>
      </c>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t="str">
        <f t="shared" si="2"/>
        <v/>
      </c>
      <c r="H66" s="65"/>
      <c r="I66" s="67"/>
      <c r="J66" s="67"/>
      <c r="K66" s="70"/>
      <c r="L66" s="71"/>
      <c r="M66" s="72"/>
      <c r="N66" s="71"/>
      <c r="O66" s="71" t="s">
        <v>108</v>
      </c>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2"/>
        <v/>
      </c>
      <c r="H67" s="65"/>
      <c r="I67" s="67"/>
      <c r="J67" s="67"/>
      <c r="K67" s="70"/>
      <c r="L67" s="71"/>
      <c r="M67" s="72"/>
      <c r="N67" s="71"/>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2"/>
        <v/>
      </c>
      <c r="H68" s="65"/>
      <c r="I68" s="67"/>
      <c r="J68" s="67"/>
      <c r="K68" s="70"/>
      <c r="L68" s="71"/>
      <c r="M68" s="72"/>
      <c r="N68" s="71"/>
      <c r="O68" s="71" t="s">
        <v>108</v>
      </c>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2"/>
        <v/>
      </c>
      <c r="H69" s="65"/>
      <c r="I69" s="67"/>
      <c r="J69" s="67"/>
      <c r="K69" s="70"/>
      <c r="L69" s="71"/>
      <c r="M69" s="72"/>
      <c r="N69" s="71"/>
      <c r="O69" s="71" t="s">
        <v>108</v>
      </c>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2"/>
        <v/>
      </c>
      <c r="H70" s="65"/>
      <c r="I70" s="67"/>
      <c r="J70" s="67"/>
      <c r="K70" s="70"/>
      <c r="L70" s="71"/>
      <c r="M70" s="72"/>
      <c r="N70" s="71"/>
      <c r="O70" s="71" t="s">
        <v>108</v>
      </c>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2"/>
        <v/>
      </c>
      <c r="H71" s="65"/>
      <c r="I71" s="67"/>
      <c r="J71" s="67"/>
      <c r="K71" s="70"/>
      <c r="L71" s="71"/>
      <c r="M71" s="72"/>
      <c r="N71" s="71"/>
      <c r="O71" s="71" t="s">
        <v>108</v>
      </c>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c r="A114" s="64">
        <v>1</v>
      </c>
      <c r="B114" s="65" t="s">
        <v>45</v>
      </c>
      <c r="C114" s="71" t="s">
        <v>46</v>
      </c>
      <c r="D114" s="67" t="s">
        <v>2698</v>
      </c>
      <c r="E114" s="68">
        <v>43880</v>
      </c>
      <c r="F114" s="68">
        <v>44196</v>
      </c>
      <c r="G114" s="69">
        <f t="shared" ref="G114" si="4">IF(AND(E114&lt;&gt;"",F114&lt;&gt;""),((F114-E114)/30),"")</f>
        <v>10.533333333333333</v>
      </c>
      <c r="H114" s="65" t="s">
        <v>2699</v>
      </c>
      <c r="I114" s="67" t="s">
        <v>146</v>
      </c>
      <c r="J114" s="67" t="s">
        <v>278</v>
      </c>
      <c r="K114" s="70">
        <v>1330203083</v>
      </c>
      <c r="L114" s="79">
        <f>+IF(AND(K114&gt;0,O114="Ejecución"),(K114/877802)*MI_Oferente_Singular!$N114,IF(AND(K114&gt;0,O114&lt;&gt;"Ejecución"),"-",""))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43708455</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4">
    <dataValidation type="list" allowBlank="1" showErrorMessage="1" sqref="N48:N107">
      <formula1>Listas!$D$3:$D$5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C48:C107">
      <formula1>Listas!$A$2:$A$4</formula1>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L48:L107 O48:O107 M114:M160 N165 D167">
      <formula1>Listas!$B$2:$B$3</formula1>
    </dataValidation>
    <dataValidation type="list" allowBlank="1" showErrorMessage="1" sqref="J56">
      <formula1>INDIRECT(MI_Oferente_Singular!DptoSel9)</formula1>
    </dataValidation>
    <dataValidation type="list" allowBlank="1" showErrorMessage="1" sqref="H15">
      <formula1>Listas!$F$2:$F$34</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2020-12-29T21:57:55Z</cp:lastPrinted>
  <dcterms:created xsi:type="dcterms:W3CDTF">2020-10-14T21:57:42Z</dcterms:created>
  <dcterms:modified xsi:type="dcterms:W3CDTF">2020-12-29T21:58:02Z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