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ID_DIS_008\Desktop\VALLE DEL CAUCA\"/>
    </mc:Choice>
  </mc:AlternateContent>
  <bookViews>
    <workbookView xWindow="0" yWindow="0" windowWidth="20490" windowHeight="745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<sst xmlns="http://schemas.openxmlformats.org/spreadsheetml/2006/main" count="3144" uniqueCount="2716">
  <si>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</si>
  <si>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</si>
  <si>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</si>
  <si>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</si>
  <si>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</si>
  <si>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</si>
  <si>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</si>
  <si>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</si>
  <si>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</si>
  <si>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</si>
  <si>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</si>
  <si>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</si>
  <si>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</si>
  <si>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</si>
  <si>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</si>
  <si>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</si>
  <si>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</si>
  <si>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</si>
  <si>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</si>
  <si>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</si>
  <si>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</si>
  <si>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</si>
  <si>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</si>
  <si>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</si>
  <si>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</si>
  <si>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</si>
  <si>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</si>
  <si>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</si>
  <si>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</si>
  <si>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</si>
  <si>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</si>
  <si>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</si>
  <si>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</si>
  <si>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</si>
  <si>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</si>
  <si>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</si>
  <si>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</si>
  <si>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</si>
  <si>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</si>
  <si>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</si>
  <si>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</si>
  <si>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</si>
  <si>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</si>
  <si>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</si>
  <si>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</si>
  <si>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</si>
  <si>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</si>
  <si>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</si>
  <si>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</si>
  <si>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</si>
  <si>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</si>
  <si>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</si>
  <si>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</si>
  <si>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</si>
  <si>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</si>
  <si>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</si>
  <si>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</si>
  <si>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</si>
  <si>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</si>
  <si>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</si>
  <si>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</si>
  <si>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</si>
  <si>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</si>
  <si>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</si>
  <si>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</si>
  <si>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</si>
  <si>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</si>
  <si>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</si>
  <si>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</si>
  <si>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</si>
  <si>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</si>
  <si>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</si>
  <si>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</si>
  <si>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</si>
  <si>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</si>
  <si>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</si>
  <si>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</si>
  <si>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</si>
  <si>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</si>
  <si>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</si>
  <si>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</si>
  <si>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</si>
  <si>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</si>
  <si>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</si>
  <si>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</si>
  <si>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</si>
  <si>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</si>
  <si>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</si>
  <si>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</si>
  <si>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</si>
  <si>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</si>
  <si>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</si>
  <si>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</si>
  <si>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</si>
  <si>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</si>
  <si>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</si>
  <si>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</si>
  <si>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</si>
  <si>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</si>
  <si>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</si>
  <si>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</si>
  <si>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</si>
  <si>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</si>
  <si>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</si>
  <si>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</si>
  <si>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</si>
  <si>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</si>
  <si>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</si>
  <si>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</si>
  <si>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</si>
  <si>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</si>
  <si>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</si>
  <si>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</si>
  <si>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</si>
  <si>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</si>
  <si>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</si>
  <si>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</si>
  <si>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</si>
  <si>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</si>
  <si>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</si>
  <si>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</si>
  <si>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</si>
  <si>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</si>
  <si>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</si>
  <si>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</si>
  <si>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</si>
  <si>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</si>
  <si>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</si>
  <si>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</si>
  <si>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</si>
  <si>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</si>
  <si>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</si>
  <si>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</si>
  <si>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</si>
  <si>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</si>
  <si>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</si>
  <si>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</si>
  <si>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</si>
  <si>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</si>
  <si>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</si>
  <si>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</si>
  <si>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</si>
  <si>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</si>
  <si>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</si>
  <si>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</si>
  <si>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</si>
  <si>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</si>
  <si>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</si>
  <si>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</si>
  <si>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</si>
  <si>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</si>
  <si>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</si>
  <si>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</si>
  <si>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</si>
  <si>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</si>
  <si>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</si>
  <si>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</si>
  <si>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</si>
  <si>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</si>
  <si>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</si>
  <si>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</si>
  <si>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</si>
  <si>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</si>
  <si>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</si>
  <si>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</si>
  <si>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</si>
  <si>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</si>
  <si>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</si>
  <si>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</si>
  <si>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</si>
  <si>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</si>
  <si>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</si>
  <si>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</si>
  <si>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</si>
  <si>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</si>
  <si>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</si>
  <si>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</si>
  <si>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</si>
  <si>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</si>
  <si>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</si>
  <si>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</si>
  <si>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</si>
  <si>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</si>
  <si>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</si>
  <si>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</si>
  <si>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</si>
  <si>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</si>
  <si>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</si>
  <si>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</si>
  <si>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</si>
  <si>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</si>
  <si>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</si>
  <si>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</si>
  <si>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</si>
  <si>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</si>
  <si>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</si>
  <si>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</si>
  <si>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</si>
  <si>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</si>
  <si>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</si>
  <si>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</si>
  <si>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</si>
  <si>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</si>
  <si>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</si>
  <si>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</si>
  <si>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</si>
  <si>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</si>
  <si>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</si>
  <si>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</si>
  <si>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</si>
  <si>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</si>
  <si>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</si>
  <si>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</si>
  <si>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</si>
  <si>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</si>
  <si>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</si>
  <si>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</si>
  <si>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</si>
  <si>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</si>
  <si>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</si>
  <si>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</si>
  <si>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</si>
  <si>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</si>
  <si>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</si>
  <si>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</si>
  <si>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</si>
  <si>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</si>
  <si>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</si>
  <si>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</si>
  <si>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</si>
  <si>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</si>
  <si>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</si>
  <si>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</si>
  <si>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</si>
  <si>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</si>
  <si>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</si>
  <si>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</si>
  <si>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</si>
  <si>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</si>
  <si>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</si>
  <si>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</si>
  <si>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</si>
  <si>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</si>
  <si>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</si>
  <si>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</si>
  <si>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</si>
  <si>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</si>
  <si>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</si>
  <si>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</si>
  <si>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</si>
  <si>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</si>
  <si>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</si>
  <si>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</si>
  <si>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</si>
  <si>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</si>
  <si>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</si>
  <si>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</si>
  <si>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</si>
  <si>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</si>
  <si>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</si>
  <si>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</si>
  <si>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</si>
  <si>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</si>
  <si>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</si>
  <si>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</si>
  <si>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</si>
  <si>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</si>
  <si>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</si>
  <si>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</si>
  <si>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</si>
  <si>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</si>
  <si>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</si>
  <si>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</si>
  <si>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</si>
  <si>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</si>
  <si>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</si>
  <si>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</si>
  <si>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</si>
  <si>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</si>
  <si>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</si>
  <si>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</si>
  <si>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</si>
  <si>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</si>
  <si>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</si>
  <si>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</si>
  <si>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</si>
  <si>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</si>
  <si>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</si>
  <si>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</si>
  <si>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</si>
  <si>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</si>
  <si>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</si>
  <si>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</si>
  <si>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</si>
  <si>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</si>
  <si>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</si>
  <si>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</si>
  <si>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</si>
  <si>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</si>
  <si>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</si>
  <si>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</si>
  <si>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</si>
  <si>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</si>
  <si>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</si>
  <si>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</si>
  <si>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</si>
  <si>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</si>
  <si>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</si>
  <si>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</si>
  <si>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</si>
  <si>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</si>
  <si>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</si>
  <si>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</si>
  <si>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</si>
  <si>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</si>
  <si>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</si>
  <si>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</si>
  <si>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</si>
  <si>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</si>
  <si>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</si>
  <si>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</si>
  <si>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</si>
  <si>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</si>
  <si>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</si>
  <si>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</si>
  <si>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</si>
  <si>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</si>
  <si>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</si>
  <si>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</si>
  <si>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</si>
  <si>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</si>
  <si>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</si>
  <si>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</si>
  <si>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</si>
  <si>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</si>
  <si>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</si>
  <si>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</si>
  <si>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</si>
  <si>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</si>
  <si>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</si>
  <si>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</si>
  <si>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</si>
  <si>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</si>
  <si>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</si>
  <si>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</si>
  <si>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</si>
  <si>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</si>
  <si>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</si>
  <si>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</si>
  <si>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</si>
  <si>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</si>
  <si>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</si>
  <si>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</si>
  <si>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</si>
  <si>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</si>
  <si>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</si>
  <si>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</si>
  <si>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</si>
  <si>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</si>
  <si>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</si>
  <si>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</si>
  <si>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</si>
  <si>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</si>
  <si>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</si>
  <si>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</si>
  <si>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</si>
  <si>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</si>
  <si>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</si>
  <si>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</si>
  <si>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</si>
  <si>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</si>
  <si>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</si>
  <si>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</si>
  <si>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</si>
  <si>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</si>
  <si>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</si>
  <si>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</si>
  <si>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</si>
  <si>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</si>
  <si>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</si>
  <si>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</si>
  <si>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</si>
  <si>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</si>
  <si>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</si>
  <si>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</si>
  <si>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</si>
  <si>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</si>
  <si>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</si>
  <si>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</si>
  <si>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</si>
  <si>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</si>
  <si>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</si>
  <si>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</si>
  <si>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</si>
  <si>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</si>
  <si>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</si>
  <si>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</si>
  <si>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</si>
  <si>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</si>
  <si>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</si>
  <si>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</si>
  <si>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</si>
  <si>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</si>
  <si>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</si>
  <si>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</si>
  <si>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</si>
  <si>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</si>
  <si>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</si>
  <si>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</si>
  <si>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</si>
  <si>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</si>
  <si>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</si>
  <si>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</si>
  <si>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</si>
  <si>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</si>
  <si>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</si>
  <si>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</si>
  <si>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</si>
  <si>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</si>
  <si>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</si>
  <si>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</si>
  <si>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</si>
  <si>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</si>
  <si>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</si>
  <si>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</si>
  <si>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</si>
  <si>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</si>
  <si>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</si>
  <si>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</si>
  <si>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</si>
  <si>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</si>
  <si>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</si>
  <si>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</si>
  <si>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</si>
  <si>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</si>
  <si>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</si>
  <si>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</si>
  <si>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</si>
  <si>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</si>
  <si>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</si>
  <si>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</si>
  <si>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</si>
  <si>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</si>
  <si>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</si>
  <si>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</si>
  <si>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</si>
  <si>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</si>
  <si>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</si>
  <si>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</si>
  <si>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</si>
  <si>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</si>
  <si>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</si>
  <si>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</si>
  <si>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</si>
  <si>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</si>
  <si>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</si>
  <si>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</si>
  <si>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</si>
  <si>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</si>
  <si>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</si>
  <si>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</si>
  <si>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</si>
  <si>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</si>
  <si>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</si>
  <si>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</si>
  <si>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</si>
  <si>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</si>
  <si>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</si>
  <si>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</si>
  <si>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</si>
  <si>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</si>
  <si>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</si>
  <si>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</si>
  <si>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</si>
  <si>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</si>
  <si>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</si>
  <si>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</si>
  <si>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</si>
  <si>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</si>
  <si>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</si>
  <si>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</si>
  <si>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</si>
  <si>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</si>
  <si>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</si>
  <si>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</si>
  <si>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</si>
  <si>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</si>
  <si>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</si>
  <si>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</si>
  <si>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</si>
  <si>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</si>
  <si>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</si>
  <si>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</si>
  <si>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</si>
  <si>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</si>
  <si>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</si>
  <si>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</si>
  <si>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</si>
  <si>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</si>
  <si>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</si>
  <si>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</si>
  <si>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</si>
  <si>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</si>
  <si>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</si>
  <si>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</si>
  <si>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</si>
  <si>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</si>
  <si>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</si>
  <si>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</si>
  <si>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</si>
  <si>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</si>
  <si>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</si>
  <si>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</si>
  <si>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</si>
  <si>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</si>
  <si>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</si>
  <si>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</si>
  <si>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</si>
  <si>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</si>
  <si>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</si>
  <si>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</si>
  <si>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</si>
  <si>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</si>
  <si>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</si>
  <si>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</si>
  <si>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</si>
  <si>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</si>
  <si>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</si>
  <si>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</si>
  <si>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</si>
  <si>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</si>
  <si>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</si>
  <si>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</si>
  <si>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</si>
  <si>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</si>
  <si>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</si>
  <si>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</si>
  <si>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</si>
  <si>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</si>
  <si>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</si>
  <si>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</si>
  <si>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</si>
  <si>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</si>
  <si>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</si>
  <si>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</si>
  <si>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</si>
  <si>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</si>
  <si>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</si>
  <si>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</si>
  <si>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</si>
  <si>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</si>
  <si>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</si>
  <si>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</si>
  <si>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</si>
  <si>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</si>
  <si>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</si>
  <si>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</si>
  <si>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</si>
  <si>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</si>
  <si>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</si>
  <si>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</si>
  <si>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</si>
  <si>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</si>
  <si>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</si>
  <si>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</si>
  <si>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</si>
  <si>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</si>
  <si>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</si>
  <si>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</si>
  <si>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</si>
  <si>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</si>
  <si>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</si>
  <si>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</si>
  <si>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</si>
  <si>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</si>
  <si>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</si>
  <si>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</si>
  <si>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</si>
  <si>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</si>
  <si>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</si>
  <si>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</si>
  <si>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</si>
  <si>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</si>
  <si>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</si>
  <si>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</si>
  <si>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</si>
  <si>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</si>
  <si>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</si>
  <si>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</si>
  <si>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</si>
  <si>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</si>
  <si>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</si>
  <si>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</si>
  <si>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</si>
  <si>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</si>
  <si>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</si>
  <si>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</si>
  <si>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</si>
  <si>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</si>
  <si>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</si>
  <si>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</si>
  <si>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</si>
  <si>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</si>
  <si>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</si>
  <si>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</si>
  <si>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</si>
  <si>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</si>
  <si>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</si>
  <si>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</si>
  <si>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</si>
  <si>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</si>
  <si>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</si>
  <si>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</si>
  <si>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</si>
  <si>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</si>
  <si>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</si>
  <si>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</si>
  <si>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</si>
  <si>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</si>
  <si>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</si>
  <si>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</si>
  <si>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</si>
  <si>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</si>
  <si>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</si>
  <si>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</si>
  <si>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</si>
  <si>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</si>
  <si>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</si>
  <si>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</si>
  <si>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</si>
  <si>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</si>
  <si>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</si>
  <si>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</si>
  <si>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</si>
  <si>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</si>
  <si>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</si>
  <si>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</si>
  <si>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</si>
  <si>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</si>
  <si>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</si>
  <si>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</si>
  <si>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</si>
  <si>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</si>
  <si>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</si>
  <si>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</si>
  <si>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</si>
  <si>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</si>
  <si>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</si>
  <si>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</si>
  <si>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</si>
  <si>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</si>
  <si>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</si>
  <si>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</si>
  <si>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</si>
  <si>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</si>
  <si>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</si>
  <si>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</si>
  <si>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</si>
  <si>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</si>
  <si>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</si>
  <si>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</si>
  <si>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</si>
  <si>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</si>
  <si>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</si>
  <si>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</si>
  <si>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</si>
  <si>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</si>
  <si>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</si>
  <si>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</si>
  <si>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</si>
  <si>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</si>
  <si>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</si>
  <si>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</si>
  <si>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</si>
  <si>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</si>
  <si>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</si>
  <si>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</si>
  <si>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</si>
  <si>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</si>
  <si>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</si>
  <si>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</si>
  <si>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</si>
  <si>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</si>
  <si>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</si>
  <si>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</si>
  <si>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</si>
  <si>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</si>
  <si>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</si>
  <si>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</si>
  <si>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</si>
  <si>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</si>
  <si>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</si>
  <si>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</si>
  <si>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</si>
  <si>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</si>
  <si>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</si>
  <si>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</si>
  <si>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</si>
  <si>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</si>
  <si>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</si>
  <si>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</si>
  <si>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</si>
  <si>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</si>
  <si>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</si>
  <si>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</si>
  <si>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</si>
  <si>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</si>
  <si>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</si>
  <si>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</si>
  <si>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</si>
  <si>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</si>
  <si>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</si>
  <si>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</si>
  <si>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</si>
  <si>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</si>
  <si>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</si>
  <si>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</si>
  <si>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</si>
  <si>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</si>
  <si>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</si>
  <si>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</si>
  <si>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</si>
  <si>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</si>
  <si>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</si>
  <si>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</si>
  <si>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</si>
  <si>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</si>
  <si>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</si>
  <si>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</si>
  <si>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</si>
  <si>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</si>
  <si>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</si>
  <si>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</si>
  <si>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</si>
  <si>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</si>
  <si>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</si>
  <si>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</si>
  <si>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</si>
  <si>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</si>
  <si>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</si>
  <si>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</si>
  <si>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</si>
  <si>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</si>
  <si>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</si>
  <si>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</si>
  <si>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</si>
  <si>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</si>
  <si>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</si>
  <si>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</si>
  <si>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</si>
  <si>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</si>
  <si>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</si>
  <si>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</si>
  <si>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</si>
  <si>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</si>
  <si>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</si>
  <si>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</si>
  <si>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</si>
  <si>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</si>
  <si>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</si>
  <si>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</si>
  <si>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</si>
  <si>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</si>
  <si>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</si>
  <si>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</si>
  <si>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</si>
  <si>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</si>
  <si>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</si>
  <si>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</si>
  <si>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</si>
  <si>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</si>
  <si>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</si>
  <si>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</si>
  <si>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</si>
  <si>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</si>
  <si>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</si>
  <si>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</si>
  <si>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</si>
  <si>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</si>
  <si>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</si>
  <si>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</si>
  <si>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</si>
  <si>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</si>
  <si>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</si>
  <si>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</si>
  <si>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</si>
  <si>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</si>
  <si>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</si>
  <si>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</si>
  <si>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</si>
  <si>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</si>
  <si>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</si>
  <si>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</si>
  <si>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</si>
  <si>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</si>
  <si>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</si>
  <si>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</si>
  <si>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</si>
  <si>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</si>
  <si>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</si>
  <si>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</si>
  <si>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</si>
  <si>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</si>
  <si>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</si>
  <si>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</si>
  <si>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</si>
  <si>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</si>
  <si>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</si>
  <si>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</si>
  <si>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</si>
  <si>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</si>
  <si>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</si>
  <si>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</si>
  <si>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</si>
  <si>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</si>
  <si>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</si>
  <si>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</si>
  <si>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</si>
  <si>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</si>
  <si>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</si>
  <si>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</si>
  <si>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</si>
  <si>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</si>
  <si>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</si>
  <si>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</si>
  <si>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</si>
  <si>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</si>
  <si>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</si>
  <si>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</si>
  <si>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</si>
  <si>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</si>
  <si>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</si>
  <si>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</si>
  <si>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</si>
  <si>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</si>
  <si>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</si>
  <si>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</si>
  <si>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</si>
  <si>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</si>
  <si>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</si>
  <si>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</si>
  <si>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</si>
  <si>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</si>
  <si>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</si>
  <si>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</si>
  <si>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</si>
  <si>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</si>
  <si>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</si>
  <si>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</si>
  <si>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</si>
  <si>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</si>
  <si>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</si>
  <si>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</si>
  <si>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</si>
  <si>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</si>
  <si>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</si>
  <si>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</si>
  <si>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</si>
  <si>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</si>
  <si>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</si>
  <si>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</si>
  <si>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</si>
  <si>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</si>
  <si>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</si>
  <si>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</si>
  <si>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</si>
  <si>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</si>
  <si>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</si>
  <si>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</si>
  <si>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</si>
  <si>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</si>
  <si>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</si>
  <si>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</si>
  <si>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</si>
  <si>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</si>
  <si>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</si>
  <si>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</si>
  <si>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</si>
  <si>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</si>
  <si>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</si>
  <si>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</si>
  <si>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</si>
  <si>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</si>
  <si>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</si>
  <si>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</si>
  <si>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</si>
  <si>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</si>
  <si>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</si>
  <si>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</si>
  <si>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</si>
  <si>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</si>
  <si>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</si>
  <si>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</si>
  <si>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</si>
  <si>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</si>
  <si>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</si>
  <si>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</si>
  <si>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</si>
  <si>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</si>
  <si>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</si>
  <si>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</si>
  <si>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</si>
  <si>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</si>
  <si>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</si>
  <si>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</si>
  <si>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</si>
  <si>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</si>
  <si>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</si>
  <si>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</si>
  <si>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</si>
  <si>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</si>
  <si>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</si>
  <si>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</si>
  <si>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</si>
  <si>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</si>
  <si>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</si>
  <si>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</si>
  <si>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</si>
  <si>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</si>
  <si>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</si>
  <si>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</si>
  <si>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</si>
  <si>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</si>
  <si>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</si>
  <si>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</si>
  <si>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</si>
  <si>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</si>
  <si>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</si>
  <si>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</si>
  <si>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</si>
  <si>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</si>
  <si>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</si>
  <si>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</si>
  <si>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</si>
  <si>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</si>
  <si>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</si>
  <si>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</si>
  <si>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</si>
  <si>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</si>
  <si>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</si>
  <si>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</si>
  <si>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</si>
  <si>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</si>
  <si>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</si>
  <si>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</si>
  <si>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</si>
  <si>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</si>
  <si>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</si>
  <si>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</si>
  <si>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</si>
  <si>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</si>
  <si>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</si>
  <si>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</si>
  <si>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</si>
  <si>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</si>
  <si>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</si>
  <si>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</si>
  <si>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</si>
  <si>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</si>
  <si>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</si>
  <si>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</si>
  <si>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</si>
  <si>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</si>
  <si>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</si>
  <si>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</si>
  <si>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</si>
  <si>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</si>
  <si>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</si>
  <si>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</si>
  <si>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</si>
  <si>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</si>
  <si>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</si>
  <si>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</si>
  <si>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</si>
  <si>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</si>
  <si>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</si>
  <si>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</si>
  <si>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</si>
  <si>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</si>
  <si>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</si>
  <si>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</si>
  <si>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</si>
  <si>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</si>
  <si>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</si>
  <si>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</si>
  <si>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</si>
  <si>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</si>
  <si>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</si>
  <si>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</si>
  <si>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</si>
  <si>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</si>
  <si>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</si>
  <si>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</si>
  <si>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</si>
  <si>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</si>
  <si>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</si>
  <si>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</si>
  <si>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</si>
  <si>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</si>
  <si>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</si>
  <si>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</si>
  <si>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</si>
  <si>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</si>
  <si>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</si>
  <si>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</si>
  <si>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</si>
  <si>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</si>
  <si>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</si>
  <si>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</si>
  <si>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</si>
  <si>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</si>
  <si>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</si>
  <si>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</si>
  <si>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</si>
  <si>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</si>
  <si>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</si>
  <si>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</si>
  <si>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</si>
  <si>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</si>
  <si>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</si>
  <si>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</si>
  <si>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</si>
  <si>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</si>
  <si>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</si>
  <si>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</si>
  <si>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</si>
  <si>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</si>
  <si>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</si>
  <si>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</si>
  <si>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</si>
  <si>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</si>
  <si>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</si>
  <si>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</si>
  <si>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</si>
  <si>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</si>
  <si>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</si>
  <si>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</si>
  <si>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</si>
  <si>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</si>
  <si>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</si>
  <si>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</si>
  <si>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</si>
  <si>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</si>
  <si>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</si>
  <si>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</si>
  <si>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</si>
  <si>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</si>
  <si>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</si>
  <si>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</si>
  <si>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</si>
  <si>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</si>
  <si>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</si>
  <si>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</si>
  <si>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</si>
  <si>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</si>
  <si>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</si>
  <si>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</si>
  <si>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</si>
  <si>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</si>
  <si>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</si>
  <si>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</si>
  <si>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</si>
  <si>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</si>
  <si>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</si>
  <si>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</si>
  <si>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</si>
  <si>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</si>
  <si>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</si>
  <si>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</si>
  <si>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</si>
  <si>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</si>
  <si>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</si>
  <si>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</si>
  <si>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</si>
  <si>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</si>
  <si>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</si>
  <si>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</si>
  <si>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</si>
  <si>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</si>
  <si>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</si>
  <si>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</si>
  <si>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</si>
  <si>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</si>
  <si>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</si>
  <si>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</si>
  <si>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</si>
  <si>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</si>
  <si>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</si>
  <si>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</si>
  <si>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</si>
  <si>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</si>
  <si>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</si>
  <si>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</si>
  <si>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</si>
  <si>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</si>
  <si>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</si>
  <si>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</si>
  <si>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</si>
  <si>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</si>
  <si>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</si>
  <si>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</si>
  <si>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</si>
  <si>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</si>
  <si>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</si>
  <si>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</si>
  <si>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</si>
  <si>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</si>
  <si>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</si>
  <si>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</si>
  <si>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</si>
  <si>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</si>
  <si>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</si>
  <si>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</si>
  <si>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</si>
  <si>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</si>
  <si>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</si>
  <si>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</si>
  <si>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</si>
  <si>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</si>
  <si>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</si>
  <si>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</si>
  <si>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</si>
  <si>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</si>
  <si>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</si>
  <si>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</si>
  <si>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</si>
  <si>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</si>
  <si>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</si>
  <si>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</si>
  <si>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</si>
  <si>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</si>
  <si>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</si>
  <si>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</si>
  <si>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</si>
  <si>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</si>
  <si>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</si>
  <si>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</si>
  <si>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</si>
  <si>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</si>
  <si>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</si>
  <si>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</si>
  <si>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</si>
  <si>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</si>
  <si>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</si>
  <si>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</si>
  <si>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</si>
  <si>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</si>
  <si>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</si>
  <si>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</si>
  <si>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</si>
  <si>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</si>
  <si>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</si>
  <si>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</si>
  <si>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</si>
  <si>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</si>
  <si>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</si>
  <si>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</si>
  <si>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</si>
  <si>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</si>
  <si>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</si>
  <si>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</si>
  <si>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</si>
  <si>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</si>
  <si>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</si>
  <si>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</si>
  <si>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</si>
  <si>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</si>
  <si>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</si>
  <si>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</si>
  <si>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</si>
  <si>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</si>
  <si>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</si>
  <si>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</si>
  <si>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</si>
  <si>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</si>
  <si>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</si>
  <si>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</si>
  <si>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</si>
  <si>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</si>
  <si>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</si>
  <si>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</si>
  <si>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</si>
  <si>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</si>
  <si>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</si>
  <si>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</si>
  <si>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</si>
  <si>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</si>
  <si>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</si>
  <si>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</si>
  <si>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</si>
  <si>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</si>
  <si>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</si>
  <si>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</si>
  <si>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</si>
  <si>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</si>
  <si>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</si>
  <si>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</si>
  <si>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</si>
  <si>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</si>
  <si>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</si>
  <si>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</si>
  <si>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</si>
  <si>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</si>
  <si>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</si>
  <si>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</si>
  <si>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</si>
  <si>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</si>
  <si>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</si>
  <si>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</si>
  <si>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</si>
  <si>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</si>
  <si>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</si>
  <si>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</si>
  <si>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</si>
  <si>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</si>
  <si>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</si>
  <si>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</si>
  <si>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</si>
  <si>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</si>
  <si>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</si>
  <si>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</si>
  <si>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</si>
  <si>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</si>
  <si>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</si>
  <si>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</si>
  <si>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</si>
  <si>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</si>
  <si>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</si>
  <si>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</si>
  <si>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</si>
  <si>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</si>
  <si>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</si>
  <si>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</si>
  <si>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</si>
  <si>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</si>
  <si>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</si>
  <si>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</si>
  <si>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</si>
  <si>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</si>
  <si>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</si>
  <si>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</si>
  <si>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</si>
  <si>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</si>
  <si>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</si>
  <si>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</si>
  <si>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</si>
  <si>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</si>
  <si>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</si>
  <si>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</si>
  <si>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</si>
  <si>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</si>
  <si>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</si>
  <si>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</si>
  <si>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</si>
  <si>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</si>
  <si>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</si>
  <si>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</si>
  <si>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</si>
  <si>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</si>
  <si>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</si>
  <si>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</si>
  <si>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</si>
  <si>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</si>
  <si>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</si>
  <si>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</si>
  <si>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</si>
  <si>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</si>
  <si>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</si>
  <si>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</si>
  <si>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</si>
  <si>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</si>
  <si>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</si>
  <si>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</si>
  <si>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</si>
  <si>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</si>
  <si>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</si>
  <si>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</si>
  <si>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</si>
  <si>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</si>
  <si>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</si>
  <si>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</si>
  <si>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</si>
  <si>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</si>
  <si>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</si>
  <si>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</si>
  <si>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</si>
  <si>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</si>
  <si>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</si>
  <si>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</si>
  <si>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</si>
  <si>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</si>
  <si>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</si>
  <si>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</si>
  <si>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</si>
  <si>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</si>
  <si>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</si>
  <si>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</si>
  <si>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</si>
  <si>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</si>
  <si>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</si>
  <si>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</si>
  <si>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</si>
  <si>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</si>
  <si>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</si>
  <si>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</si>
  <si>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</si>
  <si>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</si>
  <si>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</si>
  <si>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</si>
  <si>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</si>
  <si>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</si>
  <si>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</si>
  <si>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</si>
  <si>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</si>
  <si>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</si>
  <si>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</si>
  <si>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</si>
  <si>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</si>
  <si>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</si>
  <si>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</si>
  <si>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</si>
  <si>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</si>
  <si>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</si>
  <si>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</si>
  <si>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</si>
  <si>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</si>
  <si>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</si>
  <si>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</si>
  <si>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</si>
  <si>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</si>
  <si>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</si>
  <si>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</si>
  <si>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</si>
  <si>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</si>
  <si>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</si>
  <si>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</si>
  <si>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</si>
  <si>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</si>
  <si>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</si>
  <si>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</si>
  <si>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</si>
  <si>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</si>
  <si>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</si>
  <si>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</si>
  <si>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</si>
  <si>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</si>
  <si>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</si>
  <si>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</si>
  <si>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</si>
  <si>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</si>
  <si>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</si>
  <si>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</si>
  <si>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</si>
  <si>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</si>
  <si>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</si>
  <si>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</si>
  <si>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</si>
  <si>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</si>
  <si>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</si>
  <si>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</si>
  <si>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</si>
  <si>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</si>
  <si>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</si>
  <si>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</si>
  <si>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</si>
  <si>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</si>
  <si>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</si>
  <si>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</si>
  <si>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</si>
  <si>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</si>
  <si>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</si>
  <si>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</si>
  <si>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</si>
  <si>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</si>
  <si>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</si>
  <si>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</si>
  <si>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</si>
  <si>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</si>
  <si>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</si>
  <si>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</si>
  <si>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</si>
  <si>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</si>
  <si>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</si>
  <si>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</si>
  <si>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</si>
  <si>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</si>
  <si>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</si>
  <si>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</si>
  <si>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</si>
  <si>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</si>
  <si>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</si>
  <si>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</si>
  <si>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</si>
  <si>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</si>
  <si>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</si>
  <si>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</si>
  <si>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</si>
  <si>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</si>
  <si>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</si>
  <si>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</si>
  <si>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</si>
  <si>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</si>
  <si>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</si>
  <si>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</si>
  <si>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</si>
  <si>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</si>
  <si>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</si>
  <si>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</si>
  <si>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</si>
  <si>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</si>
  <si>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</si>
  <si>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</si>
  <si>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</si>
  <si>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</si>
  <si>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</si>
  <si>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</si>
  <si>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</si>
  <si>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</si>
  <si>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</si>
  <si>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</si>
  <si>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</si>
  <si>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</si>
  <si>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</si>
  <si>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</si>
  <si>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</si>
  <si>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</si>
  <si>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</si>
  <si>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</si>
  <si>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</si>
  <si>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</si>
  <si>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</si>
  <si>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</si>
  <si>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</si>
  <si>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</si>
  <si>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</si>
  <si>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</si>
  <si>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</si>
  <si>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</si>
  <si>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</si>
  <si>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</si>
  <si>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</si>
  <si>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</si>
  <si>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</si>
  <si>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</si>
  <si>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</si>
  <si>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</si>
  <si>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</si>
  <si>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</si>
  <si>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</si>
  <si>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</si>
  <si>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</si>
  <si>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</si>
  <si>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</si>
  <si>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</si>
  <si>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</si>
  <si>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</si>
  <si>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</si>
  <si>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</si>
  <si>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</si>
  <si>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</si>
  <si>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</si>
  <si>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</si>
  <si>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</si>
  <si>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</si>
  <si>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</si>
  <si>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</si>
  <si>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</si>
  <si>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</si>
  <si>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</si>
  <si>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</si>
  <si>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</si>
  <si>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</si>
  <si>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</si>
  <si>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</si>
  <si>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</si>
  <si>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</si>
  <si>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</si>
  <si>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</si>
  <si>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</si>
  <si>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</si>
  <si>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</si>
  <si>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</si>
  <si>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</si>
  <si>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</si>
  <si>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</si>
  <si>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</si>
  <si>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</si>
  <si>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</si>
  <si>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</si>
  <si>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</si>
  <si>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</si>
  <si>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</si>
  <si>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</si>
  <si>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</si>
  <si>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</si>
  <si>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</si>
  <si>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</si>
  <si>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</si>
  <si>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</si>
  <si>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</si>
  <si>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</si>
  <si>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</si>
  <si>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</si>
  <si>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</si>
  <si>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</si>
  <si>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</si>
  <si>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</si>
  <si>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</si>
  <si>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</si>
  <si>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</si>
  <si>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</si>
  <si>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</si>
  <si>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</si>
  <si>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</si>
  <si>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</si>
  <si>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</si>
  <si>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</si>
  <si>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</si>
  <si>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</si>
  <si>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</si>
  <si>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</si>
  <si>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</si>
  <si>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</si>
  <si>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</si>
  <si>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</si>
  <si>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</si>
  <si>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</si>
  <si>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</si>
  <si>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</si>
  <si>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</si>
  <si>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</si>
  <si>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</si>
  <si>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</si>
  <si>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</si>
  <si>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</si>
  <si>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</si>
  <si>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</si>
  <si>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</si>
  <si>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</si>
  <si>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</si>
  <si>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</si>
  <si>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</si>
  <si>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</si>
  <si>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</si>
  <si>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</si>
  <si>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</si>
  <si>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</si>
  <si>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</si>
  <si>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</si>
  <si>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</si>
  <si>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</si>
  <si>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</si>
  <si>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</si>
  <si>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</si>
  <si>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</si>
  <si>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</si>
  <si>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</si>
  <si>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</si>
  <si>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</si>
  <si>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</si>
  <si>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</si>
  <si>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</si>
  <si>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</si>
  <si>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</si>
  <si>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</si>
  <si>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</si>
  <si>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</si>
  <si>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</si>
  <si>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</si>
  <si>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</si>
  <si>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</si>
  <si>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</si>
  <si>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</si>
  <si>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</si>
  <si>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</si>
  <si>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</si>
  <si>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</si>
  <si>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</si>
  <si>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</si>
  <si>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</si>
  <si>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</si>
  <si>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</si>
  <si>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</si>
  <si>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</si>
  <si>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</si>
  <si>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</si>
  <si>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</si>
  <si>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</si>
  <si>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</si>
  <si>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</si>
  <si>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</si>
  <si>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</si>
  <si>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</si>
  <si>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</si>
  <si>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</si>
  <si>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</si>
  <si>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</si>
  <si>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</si>
  <si>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</si>
  <si>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</si>
  <si>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</si>
  <si>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</si>
  <si>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</si>
  <si>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</si>
  <si>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</si>
  <si>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</si>
  <si>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</si>
  <si>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</si>
  <si>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</si>
  <si>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</si>
  <si>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</si>
  <si>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</si>
  <si>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</si>
  <si>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</si>
  <si>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</si>
  <si>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</si>
  <si>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</si>
  <si>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</si>
  <si>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</si>
  <si>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</si>
  <si>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</si>
  <si>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</si>
  <si>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</si>
  <si>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</si>
  <si>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</si>
  <si>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</si>
  <si>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</si>
  <si>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</si>
  <si>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</si>
  <si>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</si>
  <si>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</si>
  <si>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</si>
  <si>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</si>
  <si>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</si>
  <si>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</si>
  <si>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</si>
  <si>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</si>
  <si>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</si>
  <si>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</si>
  <si>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</si>
  <si>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</si>
  <si>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</si>
  <si>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</si>
  <si>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</si>
  <si>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</si>
  <si>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</si>
  <si>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</si>
  <si>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</si>
  <si>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</si>
  <si>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</si>
  <si>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</si>
  <si>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</si>
  <si>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</si>
  <si>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</si>
  <si>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</si>
  <si>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</si>
  <si>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</si>
  <si>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</si>
  <si>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</si>
  <si>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</si>
  <si>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</si>
  <si>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</si>
  <si>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</si>
  <si>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</si>
  <si>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</si>
  <si>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</si>
  <si>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</si>
  <si>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</si>
  <si>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</si>
  <si>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</si>
  <si>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</si>
  <si>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</si>
  <si>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</si>
  <si>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</si>
  <si>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</si>
  <si>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</si>
  <si>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</si>
  <si>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</si>
  <si>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</si>
  <si>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</si>
  <si>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</si>
  <si>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</si>
  <si>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</si>
  <si>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</si>
  <si>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</si>
  <si>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</si>
  <si>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</si>
  <si>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</si>
  <si>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</si>
  <si>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</si>
  <si>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</si>
  <si>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</si>
  <si>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</si>
  <si>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</si>
  <si>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</si>
  <si>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</si>
  <si>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</si>
  <si>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</si>
  <si>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</si>
  <si>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</si>
  <si>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</si>
  <si>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</si>
  <si>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</si>
  <si>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</si>
  <si>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</si>
  <si>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</si>
  <si>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</si>
  <si>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</si>
  <si>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</si>
  <si>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</si>
  <si>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</si>
  <si>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</si>
  <si>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</si>
  <si>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</si>
  <si>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</si>
  <si>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</si>
  <si>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</si>
  <si>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</si>
  <si>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</si>
  <si>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</si>
  <si>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</si>
  <si>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</si>
  <si>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</si>
  <si>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</si>
  <si>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</si>
  <si>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</si>
  <si>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</si>
  <si>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</si>
  <si>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</si>
  <si>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</si>
  <si>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</si>
  <si>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</si>
  <si>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</si>
  <si>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</si>
  <si>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</si>
  <si>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</si>
  <si>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</si>
  <si>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</si>
  <si>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</si>
  <si>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</si>
  <si>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</si>
  <si>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</si>
  <si>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</si>
  <si>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</si>
  <si>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</si>
  <si>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</si>
  <si>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</si>
  <si>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</si>
  <si>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</si>
  <si>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</si>
  <si>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</si>
  <si>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</si>
  <si>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</si>
  <si>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</si>
  <si>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</si>
  <si>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</si>
  <si>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</si>
  <si>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</si>
  <si>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</si>
  <si>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</si>
  <si>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</si>
  <si>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</si>
  <si>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</si>
  <si>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</si>
  <si>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</si>
  <si>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</si>
  <si>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</si>
  <si>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</si>
  <si>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</si>
  <si>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</si>
  <si>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</si>
  <si>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</si>
  <si>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</si>
  <si>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</si>
  <si>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</si>
  <si>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</si>
  <si>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</si>
  <si>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</si>
  <si>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</si>
  <si>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</si>
  <si>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</si>
  <si>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</si>
  <si>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</si>
  <si>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</si>
  <si>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</si>
  <si>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</si>
  <si>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</si>
  <si>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</si>
  <si>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</si>
  <si>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</si>
  <si>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</si>
  <si>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</si>
  <si>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</si>
  <si>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</si>
  <si>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</si>
  <si>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</si>
  <si>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</si>
  <si>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</si>
  <si>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</si>
  <si>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</si>
  <si>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</si>
  <si>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</si>
  <si>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</si>
  <si>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</si>
  <si>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</si>
  <si>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</si>
  <si>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</si>
  <si>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</si>
  <si>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</si>
  <si>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</si>
  <si>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</si>
  <si>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</si>
  <si>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</si>
  <si>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</si>
  <si>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</si>
  <si>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</si>
  <si>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</si>
  <si>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</si>
  <si>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</si>
  <si>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</si>
  <si>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</si>
  <si>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</si>
  <si>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</si>
  <si>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</si>
  <si>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</si>
  <si>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</si>
  <si>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</si>
  <si>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</si>
  <si>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</si>
  <si>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</si>
  <si>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</si>
  <si>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</si>
  <si>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</si>
  <si>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</si>
  <si>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</si>
  <si>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</si>
  <si>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</si>
  <si>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</si>
  <si>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</si>
  <si>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</si>
  <si>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</si>
  <si>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</si>
  <si>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</si>
  <si>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</si>
  <si>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</si>
  <si>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</si>
  <si>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</si>
  <si>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</si>
  <si>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</si>
  <si>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</si>
  <si>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</si>
  <si>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</si>
  <si>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</si>
  <si>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</si>
  <si>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</si>
  <si>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</si>
  <si>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</si>
  <si>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</si>
  <si>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</si>
  <si>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</si>
  <si>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</si>
  <si>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</si>
  <si>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</si>
  <si>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</si>
  <si>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</si>
  <si>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</si>
  <si>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</si>
  <si>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</si>
  <si>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</si>
  <si>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</si>
  <si>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</si>
  <si>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</si>
  <si>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</si>
  <si>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</si>
  <si>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</si>
  <si>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</si>
  <si>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</si>
  <si>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</si>
  <si>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</si>
  <si>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</si>
  <si>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</si>
  <si>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</si>
  <si>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</si>
  <si>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</si>
  <si>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</si>
  <si>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</si>
  <si>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</si>
  <si>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</si>
  <si>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</si>
  <si>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</si>
  <si>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</si>
  <si>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</si>
  <si>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</si>
  <si>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</si>
  <si>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</si>
  <si>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</si>
  <si>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</si>
  <si>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</si>
  <si>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</si>
  <si>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</si>
  <si>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</si>
  <si>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</si>
  <si>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</si>
  <si>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</si>
  <si>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</si>
  <si>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</si>
  <si>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</si>
  <si>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</si>
  <si>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</si>
  <si>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</si>
  <si>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</si>
  <si>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</si>
  <si>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</si>
  <si>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</si>
  <si>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</si>
  <si>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</si>
  <si>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</si>
  <si>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</si>
  <si>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</si>
  <si>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</si>
  <si>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</si>
  <si>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</si>
  <si>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</si>
  <si>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</si>
  <si>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</si>
  <si>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</si>
  <si>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</si>
  <si>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</si>
  <si>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</si>
  <si>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</si>
  <si>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</si>
  <si>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</si>
  <si>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</si>
  <si>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</si>
  <si>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</si>
  <si>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</si>
  <si>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</si>
  <si>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</si>
  <si>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</si>
  <si>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</si>
  <si>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</si>
  <si>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</si>
  <si>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</si>
  <si>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</si>
  <si>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</si>
  <si>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</si>
  <si>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</si>
  <si>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</si>
  <si>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</si>
  <si>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</si>
  <si>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</si>
  <si>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</si>
  <si>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</si>
  <si>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</si>
  <si>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</si>
  <si>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</si>
  <si>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</si>
  <si>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</si>
  <si>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</si>
  <si>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</si>
  <si>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</si>
  <si>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</si>
  <si>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</si>
  <si>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</si>
  <si>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</si>
  <si>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</si>
  <si>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</si>
  <si>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</si>
  <si>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</si>
  <si>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</si>
  <si>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</si>
  <si>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</si>
  <si>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</si>
  <si>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</si>
  <si>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</si>
  <si>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</si>
  <si>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</si>
  <si>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</si>
  <si>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</si>
  <si>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</si>
  <si>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</si>
  <si>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</si>
  <si>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</si>
  <si>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</si>
  <si>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</si>
  <si>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</si>
  <si>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</si>
  <si>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</si>
  <si>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</si>
  <si>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</si>
  <si>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</si>
  <si>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</si>
  <si>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</si>
  <si>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</si>
  <si>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</si>
  <si>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</si>
  <si>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</si>
  <si>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</si>
  <si>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</si>
  <si>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</si>
  <si>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</si>
  <si>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</si>
  <si>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</si>
  <si>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</si>
  <si>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</si>
  <si>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</si>
  <si>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</si>
  <si>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</si>
  <si>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</si>
  <si>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</si>
  <si>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</si>
  <si>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</si>
  <si>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</si>
  <si>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</si>
  <si>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</si>
  <si>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</si>
  <si>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</si>
  <si>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</si>
  <si>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</si>
  <si>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</si>
  <si>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</si>
  <si>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</si>
  <si>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</si>
  <si>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</si>
  <si>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</si>
  <si>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</si>
  <si>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</si>
  <si>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</si>
  <si>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</si>
  <si>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</si>
  <si>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</si>
  <si>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</si>
  <si>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</si>
  <si>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</si>
  <si>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</si>
  <si>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</si>
  <si>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</si>
  <si>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</si>
  <si>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</si>
  <si>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</si>
  <si>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</si>
  <si>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</si>
  <si>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</si>
  <si>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</si>
  <si>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</si>
  <si>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</si>
  <si>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</si>
  <si>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</si>
  <si>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</si>
  <si>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</si>
  <si>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</si>
  <si>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</si>
  <si>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</si>
  <si>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</si>
  <si>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</si>
  <si>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</si>
  <si>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</si>
  <si>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</si>
  <si>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</si>
  <si>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</si>
  <si>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</si>
  <si>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</si>
  <si>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</si>
  <si>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</si>
  <si>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</si>
  <si>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</si>
  <si>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</si>
  <si>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</si>
  <si>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</si>
  <si>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</si>
  <si>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</si>
  <si>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</si>
  <si>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</si>
  <si>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</si>
  <si>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</si>
  <si>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</si>
  <si>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</si>
  <si>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</si>
  <si>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</si>
  <si>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</si>
  <si>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</si>
  <si>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</si>
  <si>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</si>
  <si>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</si>
  <si>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</si>
  <si>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</si>
  <si>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</si>
  <si>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</si>
  <si>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</si>
  <si>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</si>
  <si>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</si>
  <si>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</si>
  <si>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</si>
  <si>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</si>
  <si>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</si>
  <si>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</si>
  <si>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</si>
  <si>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</si>
  <si>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</si>
  <si>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</si>
  <si>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</si>
  <si>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</si>
  <si>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</si>
  <si>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</si>
  <si>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</si>
  <si>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</si>
  <si>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</si>
  <si>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</si>
  <si>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</si>
  <si>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</si>
  <si>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</si>
  <si>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</si>
  <si>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</si>
  <si>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</si>
  <si>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</si>
  <si>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</si>
  <si>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</si>
  <si>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</si>
  <si>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</si>
  <si>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</si>
  <si>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</si>
  <si>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</si>
  <si>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</si>
  <si>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</si>
  <si>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</si>
  <si>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</si>
  <si>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</si>
  <si>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</si>
  <si>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</si>
  <si>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</si>
  <si>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</si>
  <si>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</si>
  <si>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</si>
  <si>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</si>
  <si>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</si>
  <si>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</si>
  <si>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</si>
  <si>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</si>
  <si>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</si>
  <si>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</si>
  <si>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</si>
  <si>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</si>
  <si>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</si>
  <si>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</si>
  <si>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</si>
  <si>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</si>
  <si>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</si>
  <si>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</si>
  <si>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</si>
  <si>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</si>
  <si>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</si>
  <si>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</si>
  <si>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</si>
  <si>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</si>
  <si>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</si>
  <si>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</si>
  <si>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</si>
  <si>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</si>
  <si>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</si>
  <si>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</si>
  <si>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</si>
  <si>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</si>
  <si>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</si>
  <si>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</si>
  <si>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</si>
  <si>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</si>
  <si>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</si>
  <si>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</si>
  <si>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</si>
  <si>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</si>
  <si>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</si>
  <si>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</si>
  <si>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</si>
  <si>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</si>
  <si>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</si>
  <si>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</si>
  <si>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</si>
  <si>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</si>
  <si>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</si>
  <si>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</si>
  <si>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</si>
  <si>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</si>
  <si>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</si>
  <si>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</si>
  <si>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</si>
  <si>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</si>
  <si>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</si>
  <si>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</si>
  <si>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</si>
  <si>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</si>
  <si>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</si>
  <si>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</si>
  <si>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</si>
  <si>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</si>
  <si>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</si>
  <si>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</si>
  <si>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</si>
  <si>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</si>
  <si>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</si>
  <si>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</si>
  <si>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</si>
  <si>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</si>
  <si>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</si>
  <si>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</si>
  <si>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</si>
  <si>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</si>
  <si>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</si>
  <si>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</si>
  <si>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</si>
  <si>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</si>
  <si>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</si>
  <si>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</si>
  <si>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</si>
  <si>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</si>
  <si>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</si>
  <si>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</si>
  <si>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</si>
  <si>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</si>
  <si>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</si>
  <si>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</si>
  <si>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</si>
  <si>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</si>
  <si>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</si>
  <si>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</si>
  <si>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</si>
  <si>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</si>
  <si>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</si>
  <si>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</si>
  <si>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</si>
  <si>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</si>
  <si>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</si>
  <si>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</si>
  <si>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</si>
  <si>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</si>
  <si>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</si>
  <si>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</si>
  <si>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</si>
  <si>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</si>
  <si>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</si>
  <si>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</si>
  <si>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</si>
  <si>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</si>
  <si>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</si>
  <si>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</si>
  <si>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</si>
  <si>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</si>
  <si>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</si>
  <si>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</si>
  <si>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</si>
  <si>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</si>
  <si>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</si>
  <si>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</si>
  <si>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</si>
  <si>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</si>
  <si>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</si>
  <si>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</si>
  <si>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</si>
  <si>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</si>
  <si>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</si>
  <si>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</si>
  <si>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</si>
  <si>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</si>
  <si>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</si>
  <si>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</si>
  <si>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</si>
  <si>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</si>
  <si>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</si>
  <si>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</si>
  <si>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</si>
  <si>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</si>
  <si>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</si>
  <si>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</si>
  <si>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</si>
  <si>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</si>
  <si>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</si>
  <si>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</si>
  <si>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</si>
  <si>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</si>
  <si>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</si>
  <si>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</si>
  <si>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</si>
  <si>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</si>
  <si>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</si>
  <si>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</si>
  <si>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</si>
  <si>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</si>
  <si>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</si>
  <si>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</si>
  <si>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</si>
  <si>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</si>
  <si>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</si>
  <si>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</si>
  <si>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</si>
  <si>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</si>
  <si>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</si>
  <si>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</si>
  <si>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</si>
  <si>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</si>
  <si>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</si>
  <si>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</si>
  <si>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</si>
  <si>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</si>
  <si>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</si>
  <si>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</si>
  <si>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</si>
  <si>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</si>
  <si>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</si>
  <si>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</si>
  <si>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</si>
  <si>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</si>
  <si>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</si>
  <si>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</si>
  <si>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</si>
  <si>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</si>
  <si>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</si>
  <si>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</si>
  <si>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</si>
  <si>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</si>
  <si>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</si>
  <si>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</si>
  <si>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</si>
  <si>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</si>
  <si>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</si>
  <si>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</si>
  <si>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</si>
  <si>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</si>
  <si>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</si>
  <si>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</si>
  <si>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</si>
  <si>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</si>
  <si>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</si>
  <si>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</si>
  <si>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</si>
  <si>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</si>
  <si>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</si>
  <si>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</si>
  <si>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</si>
  <si>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</si>
  <si>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</si>
  <si>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</si>
  <si>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</si>
  <si>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</si>
  <si>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</si>
  <si>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</si>
  <si>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</si>
  <si>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</si>
  <si>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</si>
  <si>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</si>
  <si>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</si>
  <si>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</si>
  <si>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</si>
  <si>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</si>
  <si>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</si>
  <si>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</si>
  <si>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</si>
  <si>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</si>
  <si>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</si>
  <si>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</si>
  <si>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</si>
  <si>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</si>
  <si>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</si>
  <si>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</si>
  <si>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</si>
  <si>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</si>
  <si>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</si>
  <si>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</si>
  <si>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</si>
  <si>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</si>
  <si>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</si>
  <si>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</si>
  <si>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</si>
  <si>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</si>
  <si>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</si>
  <si>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</si>
  <si>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</si>
  <si>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</si>
  <si>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</si>
  <si>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</si>
  <si>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</si>
  <si>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</si>
  <si>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</si>
  <si>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</si>
  <si>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</si>
  <si>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</si>
  <si>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</si>
  <si>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</si>
  <si>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</si>
  <si>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</si>
  <si>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</si>
  <si>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</si>
  <si>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</si>
  <si>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</si>
  <si>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</si>
  <si>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</si>
  <si>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</si>
  <si>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</si>
  <si>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</si>
  <si>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</si>
  <si>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</si>
  <si>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</si>
  <si>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</si>
  <si>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</si>
  <si>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</si>
  <si>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</si>
  <si>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</si>
  <si>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</si>
  <si>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</si>
  <si>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</si>
  <si>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</si>
  <si>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</si>
  <si>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</si>
  <si>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</si>
  <si>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</si>
  <si>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</si>
  <si>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</si>
  <si>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</si>
  <si>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</si>
  <si>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</si>
  <si>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</si>
  <si>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</si>
  <si>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</si>
  <si>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</si>
  <si>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</si>
  <si>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</si>
  <si>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</si>
  <si>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</si>
  <si>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</si>
  <si>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</si>
  <si>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</si>
  <si>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</si>
  <si>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</si>
  <si>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</si>
  <si>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</si>
  <si>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</si>
  <si>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</si>
  <si>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</si>
  <si>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</si>
  <si>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</si>
  <si>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</si>
  <si>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</si>
  <si>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</si>
  <si>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</si>
  <si>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</si>
  <si>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</si>
  <si>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</si>
  <si>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</si>
  <si>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</si>
  <si>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</si>
  <si>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</si>
  <si>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</si>
  <si>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</si>
  <si>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</si>
  <si>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</si>
  <si>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</si>
  <si>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</si>
  <si>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</si>
  <si>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</si>
  <si>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</si>
  <si>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</si>
  <si>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</si>
  <si>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</si>
  <si>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</si>
  <si>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</si>
  <si>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</si>
  <si>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</si>
  <si>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</si>
  <si>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</si>
  <si>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</si>
  <si>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</si>
  <si>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</si>
  <si>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</si>
  <si>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</si>
  <si>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</si>
  <si>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</si>
  <si>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</si>
  <si>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</si>
  <si>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</si>
  <si>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</si>
  <si>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</si>
  <si>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</si>
  <si>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</si>
  <si>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</si>
  <si>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</si>
  <si>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</si>
  <si>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</si>
  <si>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</si>
  <si>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</si>
  <si>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</si>
  <si>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</si>
  <si>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</si>
  <si>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</si>
  <si>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</si>
  <si>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</si>
  <si>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</si>
  <si>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</si>
  <si>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</si>
  <si>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</si>
  <si>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</si>
  <si>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</si>
  <si>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</si>
  <si>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</si>
  <si>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</si>
  <si>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</si>
  <si>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</si>
  <si>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</si>
  <si>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</si>
  <si>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</si>
  <si>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</si>
  <si>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</si>
  <si>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</si>
  <si>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</si>
  <si>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</si>
  <si>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</si>
  <si>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</si>
  <si>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</si>
  <si>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</si>
  <si>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</si>
  <si>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</si>
  <si>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</si>
  <si>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</si>
  <si>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</si>
  <si>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</si>
  <si>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</si>
  <si>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</si>
  <si>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</si>
  <si>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</si>
  <si>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</si>
  <si>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</si>
  <si>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</si>
  <si>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</si>
  <si>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</si>
  <si>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</si>
  <si>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</si>
  <si>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</si>
  <si>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</si>
  <si>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</si>
  <si>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</si>
  <si>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</si>
  <si>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</si>
  <si>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</si>
  <si>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</si>
  <si>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</si>
  <si>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</si>
  <si>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</si>
  <si>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</si>
  <si>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</si>
  <si>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</si>
  <si>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</si>
  <si>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</si>
  <si>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</si>
  <si>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</si>
  <si>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</si>
  <si>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</si>
  <si>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</si>
  <si>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</si>
  <si>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</si>
  <si>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</si>
  <si>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</si>
  <si>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</si>
  <si>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</si>
  <si>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</si>
  <si>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</si>
  <si>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</si>
  <si>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</si>
  <si>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</si>
  <si>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</si>
  <si>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</si>
  <si>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</si>
  <si>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</si>
  <si>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</si>
  <si>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</si>
  <si>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</si>
  <si>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</si>
  <si>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</si>
  <si>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</si>
  <si>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</si>
  <si>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</si>
  <si>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</si>
  <si>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</si>
  <si>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</si>
  <si>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</si>
  <si>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</si>
  <si>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</si>
  <si>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</si>
  <si>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</si>
  <si>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</si>
  <si>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</si>
  <si>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</si>
  <si>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</si>
  <si>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</si>
  <si>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</si>
  <si>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</si>
  <si>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</si>
  <si>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</si>
  <si>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</si>
  <si>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</si>
  <si>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</si>
  <si>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</si>
  <si>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</si>
  <si>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</si>
  <si>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</si>
  <si>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</si>
  <si>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</si>
  <si>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</si>
  <si>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</si>
  <si>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</si>
  <si>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</si>
  <si>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</si>
  <si>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</si>
  <si>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</si>
  <si>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</si>
  <si>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</si>
  <si>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</si>
  <si>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</si>
  <si>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</si>
  <si>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</si>
  <si>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</si>
  <si>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</si>
  <si>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</si>
  <si>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</si>
  <si>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</si>
  <si>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</si>
  <si>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</si>
  <si>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</si>
  <si>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</si>
  <si>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</si>
  <si>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</si>
  <si>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</si>
  <si>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</si>
  <si>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</si>
  <si>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</si>
  <si>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</si>
  <si>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</si>
  <si>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</si>
  <si>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</si>
  <si>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</si>
  <si>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</si>
  <si>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</si>
  <si>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</si>
  <si>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</si>
  <si>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</si>
  <si>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</si>
  <si>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</si>
  <si>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</si>
  <si>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</si>
  <si>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</si>
  <si>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</si>
  <si>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</si>
  <si>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</si>
  <si>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</si>
  <si>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</si>
  <si>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</si>
  <si>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</si>
  <si>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</si>
  <si>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</si>
  <si>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</si>
  <si>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</si>
  <si>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</si>
  <si>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</si>
  <si>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</si>
  <si>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</si>
  <si>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</si>
  <si>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</si>
  <si>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</si>
  <si>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</si>
  <si>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</si>
  <si>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</si>
  <si>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</si>
  <si>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</si>
  <si>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</si>
  <si>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</si>
  <si>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</si>
  <si>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</si>
  <si>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</si>
  <si>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</si>
  <si>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</si>
  <si>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</si>
  <si>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</si>
  <si>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</si>
  <si>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</si>
  <si>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</si>
  <si>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</si>
  <si>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</si>
  <si>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de aporte No. 897-2012</t>
  </si>
  <si>
    <t>Convenio entre la Fundación Colombia y LA CID</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</si>
  <si>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</si>
  <si>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</si>
  <si>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</si>
  <si>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</si>
  <si>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Realizar un proceso de formación a docentes, directivos docentes y funcionarios de las Secretarías de Educación certificadas, en la implementación del modelo educativo flexible “Aceleración del Aprendizaje” en la zona rural, urbana y urbana marginal.</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</si>
  <si>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</si>
  <si>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MINISTERIO DE EDUCACION NACIONAL</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</si>
  <si>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</si>
  <si>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</si>
  <si>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</si>
  <si>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</si>
  <si>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</si>
  <si>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</si>
  <si>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</si>
  <si>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Realizar un diagnostico y elaboracion del plan de accion para la atencion a estudiantes en extraedad de la basica secundaria, socializar la estrategia de nivelacion de la basica secundaria y realizar el acompañamiento la transferencia metodologica del modelo de Caminar en Secundaria al equipo pedagogico de la Fundación Carvajal</t>
  </si>
  <si>
    <t>Asistencia Humanitaria y protección para Venezolanos afectados por la compleja Crisis en Venezuela y Colombia.</t>
  </si>
  <si>
    <t>Contrato No. 184-2009</t>
  </si>
  <si>
    <t>Contrato No. 662 -2009</t>
  </si>
  <si>
    <t>Convenio de asociacion 608</t>
  </si>
  <si>
    <t>Contrato de aporte No. 956-2012</t>
  </si>
  <si>
    <t>Contrato No. 363-2014</t>
  </si>
  <si>
    <t>Contrato N° 25344-018-2013</t>
  </si>
  <si>
    <t>Convenio de Cooperacion -2016</t>
  </si>
  <si>
    <t>Contrato de Cooperación K-AMM-2019-9002</t>
  </si>
  <si>
    <t>FIDUCIARI LA PREVISORA - FIDUPREVISORA</t>
  </si>
  <si>
    <t>FUNDACION CARVAJAL</t>
  </si>
  <si>
    <t>DIAKONIE KATASTROPHENHILFE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</si>
  <si>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</si>
  <si>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</si>
  <si>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2021-76-10001843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</si>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</sst>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D_DIS_008/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A154" zoomScale="60" zoomScaleNormal="60" workbookViewId="0">
      <selection activeCell="E155" sqref="E155"/>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2714</v>
      </c>
      <c r="D15" s="29"/>
      <c r="E15" s="29"/>
      <c r="F15" s="1"/>
      <c r="G15" s="27" t="s">
        <v>9</v>
      </c>
      <c r="H15" s="30" t="s">
        <v>144</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155</v>
      </c>
      <c r="J20" s="41" t="s">
        <v>542</v>
      </c>
      <c r="K20" s="42">
        <v>1156178891</v>
      </c>
      <c r="L20" s="43"/>
      <c r="M20" s="43">
        <v>44561</v>
      </c>
      <c r="N20" s="44">
        <f t="shared" ref="N20:N35" si="0">+(M20-L20)/30</f>
        <v>1485.3666666666666</v>
      </c>
      <c r="O20" s="45"/>
      <c r="P20" s="1"/>
      <c r="Q20" s="1"/>
      <c r="R20" s="1"/>
      <c r="S20" s="1"/>
      <c r="T20" s="1"/>
      <c r="U20" s="46"/>
      <c r="V20" s="47">
        <f t="shared" ref="V20:W20" ca="1" si="1">NOW()</f>
        <v>44194.465687731485</v>
      </c>
      <c r="W20" s="47">
        <f t="shared" ca="1" si="1"/>
        <v>44194.465687731485</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2715</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2691</v>
      </c>
      <c r="C48" s="66" t="s">
        <v>46</v>
      </c>
      <c r="D48" s="67" t="s">
        <v>2701</v>
      </c>
      <c r="E48" s="68">
        <v>39884</v>
      </c>
      <c r="F48" s="68">
        <v>40542</v>
      </c>
      <c r="G48" s="69">
        <f t="shared" ref="G48:G72" si="2">IF(AND(E48&lt;&gt;"",F48&lt;&gt;""),((F48-E48)/30),"")</f>
        <v>21.933333333333334</v>
      </c>
      <c r="H48" s="65" t="s">
        <v>2694</v>
      </c>
      <c r="I48" s="67" t="s">
        <v>155</v>
      </c>
      <c r="J48" s="67" t="s">
        <v>364</v>
      </c>
      <c r="K48" s="70">
        <v>2436000000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2691</v>
      </c>
      <c r="C49" s="71" t="s">
        <v>46</v>
      </c>
      <c r="D49" s="67" t="s">
        <v>2702</v>
      </c>
      <c r="E49" s="68">
        <v>40016</v>
      </c>
      <c r="F49" s="68">
        <v>40542</v>
      </c>
      <c r="G49" s="69">
        <f t="shared" si="2"/>
        <v>17.533333333333335</v>
      </c>
      <c r="H49" s="65" t="s">
        <v>2695</v>
      </c>
      <c r="I49" s="67" t="s">
        <v>155</v>
      </c>
      <c r="J49" s="67" t="s">
        <v>186</v>
      </c>
      <c r="K49" s="70">
        <v>6088800000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2691</v>
      </c>
      <c r="C50" s="71" t="s">
        <v>46</v>
      </c>
      <c r="D50" s="67" t="s">
        <v>2703</v>
      </c>
      <c r="E50" s="68">
        <v>40557</v>
      </c>
      <c r="F50" s="68">
        <v>40908</v>
      </c>
      <c r="G50" s="69">
        <f t="shared" si="2"/>
        <v>11.7</v>
      </c>
      <c r="H50" s="74" t="s">
        <v>2696</v>
      </c>
      <c r="I50" s="67" t="s">
        <v>155</v>
      </c>
      <c r="J50" s="67" t="s">
        <v>186</v>
      </c>
      <c r="K50" s="70">
        <v>6134043282</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2691</v>
      </c>
      <c r="C51" s="71" t="s">
        <v>46</v>
      </c>
      <c r="D51" s="67" t="s">
        <v>2682</v>
      </c>
      <c r="E51" s="68">
        <v>40907</v>
      </c>
      <c r="F51" s="68">
        <v>41274</v>
      </c>
      <c r="G51" s="69">
        <f t="shared" si="2"/>
        <v>12.233333333333333</v>
      </c>
      <c r="H51" s="65" t="s">
        <v>2690</v>
      </c>
      <c r="I51" s="67" t="s">
        <v>155</v>
      </c>
      <c r="J51" s="67" t="s">
        <v>722</v>
      </c>
      <c r="K51" s="70">
        <v>9088939684</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2691</v>
      </c>
      <c r="C52" s="71" t="s">
        <v>46</v>
      </c>
      <c r="D52" s="67" t="s">
        <v>2683</v>
      </c>
      <c r="E52" s="68">
        <v>41274</v>
      </c>
      <c r="F52" s="68">
        <v>41639</v>
      </c>
      <c r="G52" s="69">
        <f t="shared" si="2"/>
        <v>12.166666666666666</v>
      </c>
      <c r="H52" s="74" t="s">
        <v>2689</v>
      </c>
      <c r="I52" s="67" t="s">
        <v>155</v>
      </c>
      <c r="J52" s="67" t="s">
        <v>364</v>
      </c>
      <c r="K52" s="70">
        <v>2308349562</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x14ac:dyDescent="0.2">
      <c r="A53" s="64">
        <v>6</v>
      </c>
      <c r="B53" s="65" t="s">
        <v>2692</v>
      </c>
      <c r="C53" s="71" t="s">
        <v>41</v>
      </c>
      <c r="D53" s="67" t="s">
        <v>2684</v>
      </c>
      <c r="E53" s="68">
        <v>40969</v>
      </c>
      <c r="F53" s="68">
        <v>41214</v>
      </c>
      <c r="G53" s="69">
        <f t="shared" si="2"/>
        <v>8.1666666666666661</v>
      </c>
      <c r="H53" s="74" t="s">
        <v>2688</v>
      </c>
      <c r="I53" s="67" t="s">
        <v>155</v>
      </c>
      <c r="J53" s="67" t="s">
        <v>446</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2691</v>
      </c>
      <c r="C54" s="71" t="s">
        <v>46</v>
      </c>
      <c r="D54" s="67" t="s">
        <v>2704</v>
      </c>
      <c r="E54" s="68">
        <v>41274</v>
      </c>
      <c r="F54" s="68">
        <v>41639</v>
      </c>
      <c r="G54" s="69">
        <f t="shared" si="2"/>
        <v>12.166666666666666</v>
      </c>
      <c r="H54" s="65" t="s">
        <v>2697</v>
      </c>
      <c r="I54" s="67" t="s">
        <v>155</v>
      </c>
      <c r="J54" s="67" t="s">
        <v>722</v>
      </c>
      <c r="K54" s="70">
        <v>4024550475</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2693</v>
      </c>
      <c r="C55" s="71" t="s">
        <v>112</v>
      </c>
      <c r="D55" s="67" t="s">
        <v>2685</v>
      </c>
      <c r="E55" s="68">
        <v>41575</v>
      </c>
      <c r="F55" s="68">
        <v>41789</v>
      </c>
      <c r="G55" s="69">
        <f t="shared" si="2"/>
        <v>7.1333333333333337</v>
      </c>
      <c r="H55" s="65" t="s">
        <v>2687</v>
      </c>
      <c r="I55" s="67" t="s">
        <v>155</v>
      </c>
      <c r="J55" s="67" t="s">
        <v>186</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2691</v>
      </c>
      <c r="C56" s="71" t="s">
        <v>46</v>
      </c>
      <c r="D56" s="67" t="s">
        <v>2686</v>
      </c>
      <c r="E56" s="68">
        <v>41805</v>
      </c>
      <c r="F56" s="68">
        <v>42353</v>
      </c>
      <c r="G56" s="69">
        <f t="shared" si="2"/>
        <v>18.266666666666666</v>
      </c>
      <c r="H56" s="65" t="s">
        <v>2676</v>
      </c>
      <c r="I56" s="67" t="s">
        <v>155</v>
      </c>
      <c r="J56" s="67" t="s">
        <v>446</v>
      </c>
      <c r="K56" s="70">
        <v>5614862014</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2691</v>
      </c>
      <c r="C57" s="71" t="s">
        <v>46</v>
      </c>
      <c r="D57" s="67" t="s">
        <v>2705</v>
      </c>
      <c r="E57" s="68">
        <v>41799</v>
      </c>
      <c r="F57" s="68">
        <v>42216</v>
      </c>
      <c r="G57" s="69">
        <f t="shared" si="2"/>
        <v>13.9</v>
      </c>
      <c r="H57" s="65" t="s">
        <v>2676</v>
      </c>
      <c r="I57" s="67" t="s">
        <v>155</v>
      </c>
      <c r="J57" s="67" t="s">
        <v>364</v>
      </c>
      <c r="K57" s="70">
        <v>5256767987</v>
      </c>
      <c r="L57" s="71" t="s">
        <v>108</v>
      </c>
      <c r="M57" s="72">
        <v>1</v>
      </c>
      <c r="N57" s="71" t="s">
        <v>113</v>
      </c>
      <c r="O57" s="71" t="s">
        <v>108</v>
      </c>
      <c r="P57" s="73"/>
      <c r="Q57" s="73"/>
      <c r="R57" s="73"/>
      <c r="S57" s="73"/>
      <c r="T57" s="73"/>
      <c r="U57" s="73"/>
      <c r="V57" s="73"/>
      <c r="W57" s="73"/>
      <c r="X57" s="73"/>
      <c r="Y57" s="73"/>
      <c r="Z57" s="73"/>
      <c r="AA57" s="73"/>
      <c r="AB57" s="73"/>
    </row>
    <row r="58" spans="1:28" ht="24.75" customHeight="1" outlineLevel="1" x14ac:dyDescent="0.2">
      <c r="A58" s="64">
        <v>11</v>
      </c>
      <c r="B58" s="65" t="s">
        <v>2709</v>
      </c>
      <c r="C58" s="71" t="s">
        <v>41</v>
      </c>
      <c r="D58" s="67" t="s">
        <v>2706</v>
      </c>
      <c r="E58" s="68">
        <v>41464</v>
      </c>
      <c r="F58" s="68">
        <v>41638</v>
      </c>
      <c r="G58" s="69">
        <f t="shared" si="2"/>
        <v>5.8</v>
      </c>
      <c r="H58" s="65" t="s">
        <v>2698</v>
      </c>
      <c r="I58" s="67" t="s">
        <v>155</v>
      </c>
      <c r="J58" s="67" t="s">
        <v>186</v>
      </c>
      <c r="K58" s="70">
        <v>3226143960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41</v>
      </c>
      <c r="D59" s="67" t="s">
        <v>2707</v>
      </c>
      <c r="E59" s="68">
        <v>42706</v>
      </c>
      <c r="F59" s="68">
        <v>42734</v>
      </c>
      <c r="G59" s="69">
        <f t="shared" si="2"/>
        <v>0.93333333333333335</v>
      </c>
      <c r="H59" s="65" t="s">
        <v>2699</v>
      </c>
      <c r="I59" s="67" t="s">
        <v>155</v>
      </c>
      <c r="J59" s="67" t="s">
        <v>446</v>
      </c>
      <c r="K59" s="70">
        <v>45212800</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2711</v>
      </c>
      <c r="C60" s="71" t="s">
        <v>41</v>
      </c>
      <c r="D60" s="67" t="s">
        <v>2708</v>
      </c>
      <c r="E60" s="68">
        <v>43678</v>
      </c>
      <c r="F60" s="68">
        <v>44043</v>
      </c>
      <c r="G60" s="69">
        <f t="shared" si="2"/>
        <v>12.166666666666666</v>
      </c>
      <c r="H60" s="65" t="s">
        <v>2700</v>
      </c>
      <c r="I60" s="67" t="s">
        <v>155</v>
      </c>
      <c r="J60" s="67" t="s">
        <v>446</v>
      </c>
      <c r="K60" s="70">
        <v>1087744693</v>
      </c>
      <c r="L60" s="71" t="s">
        <v>108</v>
      </c>
      <c r="M60" s="72">
        <v>1</v>
      </c>
      <c r="N60" s="71" t="s">
        <v>109</v>
      </c>
      <c r="O60" s="71" t="s">
        <v>108</v>
      </c>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t="str">
        <f t="shared" si="2"/>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t="str">
        <f t="shared" si="2"/>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t="str">
        <f t="shared" si="2"/>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t="str">
        <f t="shared" si="2"/>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t="str">
        <f t="shared" si="2"/>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t="str">
        <f t="shared" si="2"/>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2"/>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2"/>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2"/>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2"/>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2"/>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2"/>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ref="G73:G107" si="3">IF(AND(E73&lt;&gt;"",F73&lt;&gt;""),((F73-E73)/30),"")</f>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2712</v>
      </c>
      <c r="E114" s="68">
        <v>43880</v>
      </c>
      <c r="F114" s="68">
        <v>44196</v>
      </c>
      <c r="G114" s="69">
        <f t="shared" ref="G114" si="4">IF(AND(E114&lt;&gt;"",F114&lt;&gt;""),((F114-E114)/30),"")</f>
        <v>10.533333333333333</v>
      </c>
      <c r="H114" s="65" t="s">
        <v>2713</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7">IF(Y178&gt;0,SUM(E180+Y178),"")</f>
        <v/>
      </c>
      <c r="AA178" s="10"/>
      <c r="AB178" s="10"/>
    </row>
    <row r="179" spans="1:28" ht="15.75" customHeight="1" x14ac:dyDescent="0.2">
      <c r="A179" s="4"/>
      <c r="B179" s="181" t="s">
        <v>65</v>
      </c>
      <c r="C179" s="182"/>
      <c r="D179" s="183"/>
      <c r="E179" s="95">
        <v>0.02</v>
      </c>
      <c r="F179" s="96">
        <v>0.01</v>
      </c>
      <c r="G179" s="94">
        <f>IF(F179&gt;0,SUM(E179+F179),"")</f>
        <v>0.03</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7"/>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8">IF(S180&gt;0,SUM(L180+S180),"")</f>
        <v/>
      </c>
      <c r="S180" s="93"/>
      <c r="T180" s="10"/>
      <c r="U180" s="124" t="s">
        <v>76</v>
      </c>
      <c r="V180" s="125"/>
      <c r="W180" s="126"/>
      <c r="X180" s="92">
        <v>0.03</v>
      </c>
      <c r="Y180" s="93"/>
      <c r="Z180" s="94" t="str">
        <f t="shared" si="7"/>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8"/>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8"/>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8"/>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34685366.729999997</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L48:L107 O48:O107 D167 N165 M115:M160</xm:sqref>
        </x14:dataValidation>
        <x14:dataValidation type="list" allowBlank="1" showErrorMessage="1">
          <x14:formula1>
            <xm:f>Listas!$F$2:$F$34</xm:f>
          </x14:formula1>
          <xm:sqref>H15</xm:sqref>
        </x14:dataValidation>
        <x14:dataValidation type="list" allowBlank="1" showErrorMessage="1">
          <x14:formula1>
            <xm:f>[1]Listas!#REF!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CID_DIS_008</cp:lastModifiedBy>
  <cp:lastPrinted>2020-12-29T16:11:24Z</cp:lastPrinted>
  <dcterms:created xsi:type="dcterms:W3CDTF">2020-10-14T21:57:42Z</dcterms:created>
  <dcterms:modified xsi:type="dcterms:W3CDTF">2020-12-29T16:13:22Z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