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15" yWindow="-15" windowWidth="28860" windowHeight="4695"/>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G114" i="1" l="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L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<sst xmlns="http://schemas.openxmlformats.org/spreadsheetml/2006/main" count="3107" uniqueCount="2702">
  <si>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</si>
  <si>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</si>
  <si>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</si>
  <si>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</si>
  <si>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</si>
  <si>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</si>
  <si>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</si>
  <si>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</si>
  <si>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</si>
  <si>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</si>
  <si>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</si>
  <si>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</si>
  <si>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</si>
  <si>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</si>
  <si>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</si>
  <si>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</si>
  <si>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</si>
  <si>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</si>
  <si>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</si>
  <si>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</si>
  <si>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</si>
  <si>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</si>
  <si>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</si>
  <si>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</si>
  <si>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</si>
  <si>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</si>
  <si>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</si>
  <si>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</si>
  <si>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</si>
  <si>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</si>
  <si>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</si>
  <si>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</si>
  <si>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</si>
  <si>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</si>
  <si>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</si>
  <si>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</si>
  <si>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</si>
  <si>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</si>
  <si>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</si>
  <si>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</si>
  <si>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</si>
  <si>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</si>
  <si>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</si>
  <si>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</si>
  <si>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</si>
  <si>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</si>
  <si>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</si>
  <si>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</si>
  <si>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</si>
  <si>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</si>
  <si>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</si>
  <si>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</si>
  <si>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</si>
  <si>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</si>
  <si>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</si>
  <si>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</si>
  <si>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</si>
  <si>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</si>
  <si>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</si>
  <si>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</si>
  <si>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</si>
  <si>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</si>
  <si>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</si>
  <si>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</si>
  <si>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</si>
  <si>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</si>
  <si>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</si>
  <si>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</si>
  <si>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</si>
  <si>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</si>
  <si>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</si>
  <si>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</si>
  <si>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</si>
  <si>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</si>
  <si>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</si>
  <si>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</si>
  <si>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</si>
  <si>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</si>
  <si>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</si>
  <si>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</si>
  <si>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</si>
  <si>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</si>
  <si>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</si>
  <si>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</si>
  <si>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</si>
  <si>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</si>
  <si>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</si>
  <si>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</si>
  <si>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</si>
  <si>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</si>
  <si>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</si>
  <si>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</si>
  <si>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</si>
  <si>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</si>
  <si>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</si>
  <si>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</si>
  <si>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</si>
  <si>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</si>
  <si>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</si>
  <si>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</si>
  <si>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</si>
  <si>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</si>
  <si>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</si>
  <si>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</si>
  <si>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</si>
  <si>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</si>
  <si>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</si>
  <si>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</si>
  <si>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</si>
  <si>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</si>
  <si>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</si>
  <si>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</si>
  <si>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</si>
  <si>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</si>
  <si>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</si>
  <si>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</si>
  <si>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</si>
  <si>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</si>
  <si>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</si>
  <si>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</si>
  <si>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</si>
  <si>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</si>
  <si>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</si>
  <si>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</si>
  <si>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</si>
  <si>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</si>
  <si>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</si>
  <si>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</si>
  <si>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</si>
  <si>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</si>
  <si>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</si>
  <si>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</si>
  <si>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</si>
  <si>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</si>
  <si>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</si>
  <si>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</si>
  <si>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</si>
  <si>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</si>
  <si>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</si>
  <si>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</si>
  <si>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</si>
  <si>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</si>
  <si>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</si>
  <si>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</si>
  <si>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</si>
  <si>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</si>
  <si>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</si>
  <si>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</si>
  <si>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</si>
  <si>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</si>
  <si>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</si>
  <si>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</si>
  <si>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</si>
  <si>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</si>
  <si>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</si>
  <si>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</si>
  <si>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</si>
  <si>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</si>
  <si>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</si>
  <si>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</si>
  <si>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</si>
  <si>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</si>
  <si>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</si>
  <si>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</si>
  <si>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</si>
  <si>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</si>
  <si>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</si>
  <si>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</si>
  <si>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</si>
  <si>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</si>
  <si>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</si>
  <si>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</si>
  <si>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</si>
  <si>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</si>
  <si>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</si>
  <si>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</si>
  <si>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</si>
  <si>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</si>
  <si>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</si>
  <si>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</si>
  <si>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</si>
  <si>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</si>
  <si>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</si>
  <si>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</si>
  <si>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</si>
  <si>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</si>
  <si>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</si>
  <si>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</si>
  <si>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</si>
  <si>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</si>
  <si>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</si>
  <si>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</si>
  <si>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</si>
  <si>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</si>
  <si>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</si>
  <si>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</si>
  <si>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</si>
  <si>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</si>
  <si>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</si>
  <si>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</si>
  <si>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</si>
  <si>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</si>
  <si>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</si>
  <si>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</si>
  <si>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</si>
  <si>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</si>
  <si>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</si>
  <si>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</si>
  <si>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</si>
  <si>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</si>
  <si>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</si>
  <si>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</si>
  <si>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</si>
  <si>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</si>
  <si>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</si>
  <si>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</si>
  <si>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</si>
  <si>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</si>
  <si>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</si>
  <si>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</si>
  <si>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</si>
  <si>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</si>
  <si>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</si>
  <si>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</si>
  <si>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</si>
  <si>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</si>
  <si>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</si>
  <si>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</si>
  <si>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</si>
  <si>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</si>
  <si>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</si>
  <si>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</si>
  <si>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</si>
  <si>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</si>
  <si>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</si>
  <si>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</si>
  <si>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</si>
  <si>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</si>
  <si>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</si>
  <si>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</si>
  <si>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</si>
  <si>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</si>
  <si>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</si>
  <si>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</si>
  <si>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</si>
  <si>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</si>
  <si>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</si>
  <si>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</si>
  <si>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</si>
  <si>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</si>
  <si>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</si>
  <si>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</si>
  <si>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</si>
  <si>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</si>
  <si>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</si>
  <si>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</si>
  <si>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</si>
  <si>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</si>
  <si>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</si>
  <si>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</si>
  <si>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</si>
  <si>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</si>
  <si>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</si>
  <si>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</si>
  <si>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</si>
  <si>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</si>
  <si>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</si>
  <si>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</si>
  <si>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</si>
  <si>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</si>
  <si>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</si>
  <si>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</si>
  <si>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</si>
  <si>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</si>
  <si>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</si>
  <si>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</si>
  <si>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</si>
  <si>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</si>
  <si>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</si>
  <si>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</si>
  <si>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</si>
  <si>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</si>
  <si>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</si>
  <si>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</si>
  <si>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</si>
  <si>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</si>
  <si>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</si>
  <si>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</si>
  <si>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</si>
  <si>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</si>
  <si>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</si>
  <si>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</si>
  <si>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</si>
  <si>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</si>
  <si>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</si>
  <si>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</si>
  <si>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</si>
  <si>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</si>
  <si>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</si>
  <si>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</si>
  <si>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</si>
  <si>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</si>
  <si>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</si>
  <si>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</si>
  <si>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</si>
  <si>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</si>
  <si>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</si>
  <si>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</si>
  <si>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</si>
  <si>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</si>
  <si>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</si>
  <si>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</si>
  <si>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</si>
  <si>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</si>
  <si>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</si>
  <si>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</si>
  <si>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</si>
  <si>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</si>
  <si>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</si>
  <si>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</si>
  <si>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</si>
  <si>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</si>
  <si>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</si>
  <si>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</si>
  <si>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</si>
  <si>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</si>
  <si>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</si>
  <si>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</si>
  <si>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</si>
  <si>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</si>
  <si>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</si>
  <si>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</si>
  <si>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</si>
  <si>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</si>
  <si>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</si>
  <si>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</si>
  <si>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</si>
  <si>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</si>
  <si>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</si>
  <si>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</si>
  <si>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</si>
  <si>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</si>
  <si>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</si>
  <si>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</si>
  <si>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</si>
  <si>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</si>
  <si>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</si>
  <si>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</si>
  <si>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</si>
  <si>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</si>
  <si>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</si>
  <si>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</si>
  <si>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</si>
  <si>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</si>
  <si>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</si>
  <si>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</si>
  <si>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</si>
  <si>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</si>
  <si>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</si>
  <si>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</si>
  <si>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</si>
  <si>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</si>
  <si>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</si>
  <si>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</si>
  <si>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</si>
  <si>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</si>
  <si>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</si>
  <si>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</si>
  <si>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</si>
  <si>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</si>
  <si>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</si>
  <si>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</si>
  <si>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</si>
  <si>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</si>
  <si>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</si>
  <si>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</si>
  <si>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</si>
  <si>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</si>
  <si>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</si>
  <si>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</si>
  <si>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</si>
  <si>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</si>
  <si>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</si>
  <si>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</si>
  <si>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</si>
  <si>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</si>
  <si>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</si>
  <si>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</si>
  <si>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</si>
  <si>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</si>
  <si>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</si>
  <si>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</si>
  <si>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</si>
  <si>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</si>
  <si>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</si>
  <si>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</si>
  <si>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</si>
  <si>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</si>
  <si>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</si>
  <si>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</si>
  <si>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</si>
  <si>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</si>
  <si>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</si>
  <si>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</si>
  <si>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</si>
  <si>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</si>
  <si>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</si>
  <si>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</si>
  <si>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</si>
  <si>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</si>
  <si>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</si>
  <si>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</si>
  <si>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</si>
  <si>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</si>
  <si>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</si>
  <si>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</si>
  <si>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</si>
  <si>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</si>
  <si>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</si>
  <si>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</si>
  <si>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</si>
  <si>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</si>
  <si>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</si>
  <si>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</si>
  <si>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</si>
  <si>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</si>
  <si>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</si>
  <si>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</si>
  <si>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</si>
  <si>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</si>
  <si>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</si>
  <si>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</si>
  <si>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</si>
  <si>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</si>
  <si>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</si>
  <si>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</si>
  <si>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</si>
  <si>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</si>
  <si>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</si>
  <si>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</si>
  <si>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</si>
  <si>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</si>
  <si>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</si>
  <si>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</si>
  <si>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</si>
  <si>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</si>
  <si>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</si>
  <si>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</si>
  <si>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</si>
  <si>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</si>
  <si>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</si>
  <si>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</si>
  <si>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</si>
  <si>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</si>
  <si>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</si>
  <si>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</si>
  <si>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</si>
  <si>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</si>
  <si>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</si>
  <si>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</si>
  <si>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</si>
  <si>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</si>
  <si>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</si>
  <si>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</si>
  <si>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</si>
  <si>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</si>
  <si>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</si>
  <si>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</si>
  <si>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</si>
  <si>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</si>
  <si>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</si>
  <si>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</si>
  <si>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</si>
  <si>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</si>
  <si>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</si>
  <si>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</si>
  <si>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</si>
  <si>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</si>
  <si>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</si>
  <si>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</si>
  <si>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</si>
  <si>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</si>
  <si>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</si>
  <si>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</si>
  <si>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</si>
  <si>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</si>
  <si>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</si>
  <si>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</si>
  <si>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</si>
  <si>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</si>
  <si>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</si>
  <si>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</si>
  <si>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</si>
  <si>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</si>
  <si>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</si>
  <si>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</si>
  <si>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</si>
  <si>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</si>
  <si>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</si>
  <si>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</si>
  <si>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</si>
  <si>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</si>
  <si>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</si>
  <si>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</si>
  <si>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</si>
  <si>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</si>
  <si>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</si>
  <si>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</si>
  <si>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</si>
  <si>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</si>
  <si>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</si>
  <si>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</si>
  <si>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</si>
  <si>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</si>
  <si>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</si>
  <si>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</si>
  <si>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</si>
  <si>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</si>
  <si>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</si>
  <si>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</si>
  <si>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</si>
  <si>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</si>
  <si>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</si>
  <si>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</si>
  <si>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</si>
  <si>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</si>
  <si>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</si>
  <si>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</si>
  <si>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</si>
  <si>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</si>
  <si>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</si>
  <si>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</si>
  <si>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</si>
  <si>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</si>
  <si>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</si>
  <si>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</si>
  <si>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</si>
  <si>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</si>
  <si>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</si>
  <si>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</si>
  <si>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</si>
  <si>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</si>
  <si>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</si>
  <si>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</si>
  <si>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</si>
  <si>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</si>
  <si>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</si>
  <si>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</si>
  <si>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</si>
  <si>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</si>
  <si>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</si>
  <si>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</si>
  <si>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</si>
  <si>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</si>
  <si>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</si>
  <si>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</si>
  <si>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</si>
  <si>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</si>
  <si>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</si>
  <si>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</si>
  <si>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</si>
  <si>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</si>
  <si>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</si>
  <si>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</si>
  <si>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</si>
  <si>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</si>
  <si>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</si>
  <si>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</si>
  <si>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</si>
  <si>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</si>
  <si>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</si>
  <si>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</si>
  <si>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</si>
  <si>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</si>
  <si>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</si>
  <si>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</si>
  <si>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</si>
  <si>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</si>
  <si>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</si>
  <si>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</si>
  <si>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</si>
  <si>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</si>
  <si>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</si>
  <si>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</si>
  <si>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</si>
  <si>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</si>
  <si>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</si>
  <si>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</si>
  <si>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</si>
  <si>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</si>
  <si>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</si>
  <si>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</si>
  <si>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</si>
  <si>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</si>
  <si>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</si>
  <si>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</si>
  <si>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</si>
  <si>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</si>
  <si>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</si>
  <si>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</si>
  <si>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</si>
  <si>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</si>
  <si>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</si>
  <si>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</si>
  <si>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</si>
  <si>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</si>
  <si>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</si>
  <si>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</si>
  <si>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</si>
  <si>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</si>
  <si>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</si>
  <si>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</si>
  <si>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</si>
  <si>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</si>
  <si>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</si>
  <si>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</si>
  <si>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</si>
  <si>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</si>
  <si>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</si>
  <si>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</si>
  <si>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</si>
  <si>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</si>
  <si>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</si>
  <si>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</si>
  <si>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</si>
  <si>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</si>
  <si>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</si>
  <si>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</si>
  <si>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</si>
  <si>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</si>
  <si>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</si>
  <si>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</si>
  <si>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</si>
  <si>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</si>
  <si>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</si>
  <si>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</si>
  <si>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</si>
  <si>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</si>
  <si>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</si>
  <si>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</si>
  <si>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</si>
  <si>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</si>
  <si>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</si>
  <si>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</si>
  <si>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</si>
  <si>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</si>
  <si>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</si>
  <si>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</si>
  <si>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</si>
  <si>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</si>
  <si>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</si>
  <si>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</si>
  <si>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</si>
  <si>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</si>
  <si>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</si>
  <si>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</si>
  <si>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</si>
  <si>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</si>
  <si>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</si>
  <si>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</si>
  <si>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</si>
  <si>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</si>
  <si>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</si>
  <si>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</si>
  <si>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</si>
  <si>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</si>
  <si>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</si>
  <si>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</si>
  <si>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</si>
  <si>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</si>
  <si>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</si>
  <si>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</si>
  <si>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</si>
  <si>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</si>
  <si>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</si>
  <si>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</si>
  <si>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</si>
  <si>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</si>
  <si>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</si>
  <si>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</si>
  <si>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</si>
  <si>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</si>
  <si>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</si>
  <si>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</si>
  <si>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</si>
  <si>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</si>
  <si>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</si>
  <si>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</si>
  <si>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</si>
  <si>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</si>
  <si>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</si>
  <si>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</si>
  <si>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</si>
  <si>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</si>
  <si>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</si>
  <si>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</si>
  <si>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</si>
  <si>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</si>
  <si>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</si>
  <si>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</si>
  <si>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</si>
  <si>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</si>
  <si>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</si>
  <si>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</si>
  <si>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</si>
  <si>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</si>
  <si>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</si>
  <si>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</si>
  <si>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</si>
  <si>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</si>
  <si>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</si>
  <si>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</si>
  <si>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</si>
  <si>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</si>
  <si>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</si>
  <si>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</si>
  <si>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</si>
  <si>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</si>
  <si>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</si>
  <si>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</si>
  <si>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</si>
  <si>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</si>
  <si>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</si>
  <si>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</si>
  <si>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</si>
  <si>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</si>
  <si>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</si>
  <si>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</si>
  <si>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</si>
  <si>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</si>
  <si>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</si>
  <si>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</si>
  <si>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</si>
  <si>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</si>
  <si>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</si>
  <si>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</si>
  <si>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</si>
  <si>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</si>
  <si>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</si>
  <si>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</si>
  <si>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</si>
  <si>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</si>
  <si>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</si>
  <si>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</si>
  <si>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</si>
  <si>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</si>
  <si>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</si>
  <si>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</si>
  <si>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</si>
  <si>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</si>
  <si>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</si>
  <si>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</si>
  <si>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</si>
  <si>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</si>
  <si>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</si>
  <si>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</si>
  <si>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</si>
  <si>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</si>
  <si>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</si>
  <si>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</si>
  <si>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</si>
  <si>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</si>
  <si>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</si>
  <si>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</si>
  <si>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</si>
  <si>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</si>
  <si>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</si>
  <si>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</si>
  <si>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</si>
  <si>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</si>
  <si>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</si>
  <si>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</si>
  <si>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</si>
  <si>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</si>
  <si>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</si>
  <si>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</si>
  <si>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</si>
  <si>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</si>
  <si>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</si>
  <si>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</si>
  <si>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</si>
  <si>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</si>
  <si>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</si>
  <si>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</si>
  <si>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</si>
  <si>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</si>
  <si>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</si>
  <si>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</si>
  <si>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</si>
  <si>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</si>
  <si>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</si>
  <si>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</si>
  <si>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</si>
  <si>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</si>
  <si>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</si>
  <si>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</si>
  <si>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</si>
  <si>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</si>
  <si>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</si>
  <si>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</si>
  <si>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</si>
  <si>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</si>
  <si>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</si>
  <si>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</si>
  <si>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</si>
  <si>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</si>
  <si>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</si>
  <si>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</si>
  <si>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</si>
  <si>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</si>
  <si>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</si>
  <si>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</si>
  <si>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</si>
  <si>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</si>
  <si>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</si>
  <si>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</si>
  <si>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</si>
  <si>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</si>
  <si>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</si>
  <si>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</si>
  <si>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</si>
  <si>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</si>
  <si>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</si>
  <si>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</si>
  <si>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</si>
  <si>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</si>
  <si>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</si>
  <si>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</si>
  <si>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</si>
  <si>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</si>
  <si>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</si>
  <si>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</si>
  <si>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</si>
  <si>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</si>
  <si>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</si>
  <si>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</si>
  <si>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</si>
  <si>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</si>
  <si>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</si>
  <si>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</si>
  <si>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</si>
  <si>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</si>
  <si>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</si>
  <si>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</si>
  <si>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</si>
  <si>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</si>
  <si>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</si>
  <si>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</si>
  <si>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</si>
  <si>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</si>
  <si>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</si>
  <si>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</si>
  <si>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</si>
  <si>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</si>
  <si>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</si>
  <si>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</si>
  <si>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</si>
  <si>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</si>
  <si>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</si>
  <si>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</si>
  <si>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</si>
  <si>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</si>
  <si>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</si>
  <si>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</si>
  <si>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</si>
  <si>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</si>
  <si>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</si>
  <si>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</si>
  <si>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</si>
  <si>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</si>
  <si>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</si>
  <si>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</si>
  <si>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</si>
  <si>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</si>
  <si>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</si>
  <si>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</si>
  <si>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</si>
  <si>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</si>
  <si>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</si>
  <si>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</si>
  <si>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</si>
  <si>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</si>
  <si>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</si>
  <si>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</si>
  <si>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</si>
  <si>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</si>
  <si>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</si>
  <si>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</si>
  <si>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</si>
  <si>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</si>
  <si>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</si>
  <si>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</si>
  <si>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</si>
  <si>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</si>
  <si>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</si>
  <si>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</si>
  <si>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</si>
  <si>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</si>
  <si>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</si>
  <si>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</si>
  <si>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</si>
  <si>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</si>
  <si>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</si>
  <si>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</si>
  <si>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</si>
  <si>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</si>
  <si>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</si>
  <si>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</si>
  <si>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</si>
  <si>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</si>
  <si>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</si>
  <si>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</si>
  <si>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</si>
  <si>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</si>
  <si>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</si>
  <si>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</si>
  <si>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</si>
  <si>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</si>
  <si>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</si>
  <si>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</si>
  <si>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</si>
  <si>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</si>
  <si>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</si>
  <si>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</si>
  <si>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</si>
  <si>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</si>
  <si>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</si>
  <si>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</si>
  <si>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</si>
  <si>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</si>
  <si>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</si>
  <si>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</si>
  <si>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</si>
  <si>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</si>
  <si>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</si>
  <si>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</si>
  <si>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</si>
  <si>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</si>
  <si>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</si>
  <si>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</si>
  <si>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</si>
  <si>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</si>
  <si>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</si>
  <si>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</si>
  <si>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</si>
  <si>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</si>
  <si>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</si>
  <si>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</si>
  <si>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</si>
  <si>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</si>
  <si>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</si>
  <si>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</si>
  <si>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</si>
  <si>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</si>
  <si>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</si>
  <si>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</si>
  <si>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</si>
  <si>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</si>
  <si>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</si>
  <si>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</si>
  <si>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</si>
  <si>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</si>
  <si>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</si>
  <si>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</si>
  <si>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</si>
  <si>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</si>
  <si>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</si>
  <si>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</si>
  <si>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</si>
  <si>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</si>
  <si>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</si>
  <si>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</si>
  <si>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</si>
  <si>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</si>
  <si>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</si>
  <si>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</si>
  <si>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</si>
  <si>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</si>
  <si>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</si>
  <si>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</si>
  <si>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</si>
  <si>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</si>
  <si>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</si>
  <si>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</si>
  <si>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</si>
  <si>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</si>
  <si>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</si>
  <si>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</si>
  <si>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</si>
  <si>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</si>
  <si>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</si>
  <si>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</si>
  <si>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</si>
  <si>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</si>
  <si>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</si>
  <si>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</si>
  <si>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</si>
  <si>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</si>
  <si>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</si>
  <si>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</si>
  <si>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</si>
  <si>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</si>
  <si>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</si>
  <si>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</si>
  <si>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</si>
  <si>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</si>
  <si>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</si>
  <si>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</si>
  <si>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</si>
  <si>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</si>
  <si>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</si>
  <si>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</si>
  <si>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</si>
  <si>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</si>
  <si>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</si>
  <si>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</si>
  <si>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</si>
  <si>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</si>
  <si>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</si>
  <si>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</si>
  <si>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</si>
  <si>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</si>
  <si>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</si>
  <si>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</si>
  <si>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</si>
  <si>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</si>
  <si>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</si>
  <si>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</si>
  <si>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</si>
  <si>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</si>
  <si>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</si>
  <si>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</si>
  <si>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</si>
  <si>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</si>
  <si>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</si>
  <si>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</si>
  <si>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</si>
  <si>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</si>
  <si>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</si>
  <si>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</si>
  <si>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</si>
  <si>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</si>
  <si>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</si>
  <si>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</si>
  <si>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</si>
  <si>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</si>
  <si>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</si>
  <si>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</si>
  <si>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</si>
  <si>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</si>
  <si>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</si>
  <si>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</si>
  <si>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</si>
  <si>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</si>
  <si>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</si>
  <si>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</si>
  <si>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</si>
  <si>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</si>
  <si>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</si>
  <si>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</si>
  <si>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</si>
  <si>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</si>
  <si>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</si>
  <si>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</si>
  <si>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</si>
  <si>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</si>
  <si>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</si>
  <si>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</si>
  <si>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</si>
  <si>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</si>
  <si>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</si>
  <si>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</si>
  <si>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</si>
  <si>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</si>
  <si>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</si>
  <si>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</si>
  <si>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</si>
  <si>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</si>
  <si>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</si>
  <si>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</si>
  <si>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</si>
  <si>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</si>
  <si>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</si>
  <si>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</si>
  <si>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</si>
  <si>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</si>
  <si>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</si>
  <si>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</si>
  <si>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</si>
  <si>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</si>
  <si>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</si>
  <si>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</si>
  <si>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</si>
  <si>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</si>
  <si>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</si>
  <si>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</si>
  <si>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</si>
  <si>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</si>
  <si>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</si>
  <si>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</si>
  <si>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</si>
  <si>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</si>
  <si>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</si>
  <si>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</si>
  <si>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</si>
  <si>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</si>
  <si>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</si>
  <si>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</si>
  <si>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</si>
  <si>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</si>
  <si>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</si>
  <si>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</si>
  <si>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</si>
  <si>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</si>
  <si>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</si>
  <si>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</si>
  <si>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</si>
  <si>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</si>
  <si>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</si>
  <si>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</si>
  <si>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</si>
  <si>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</si>
  <si>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</si>
  <si>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</si>
  <si>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</si>
  <si>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</si>
  <si>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</si>
  <si>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</si>
  <si>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</si>
  <si>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</si>
  <si>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</si>
  <si>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</si>
  <si>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</si>
  <si>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</si>
  <si>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</si>
  <si>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</si>
  <si>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</si>
  <si>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</si>
  <si>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</si>
  <si>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</si>
  <si>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</si>
  <si>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</si>
  <si>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</si>
  <si>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</si>
  <si>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</si>
  <si>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</si>
  <si>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</si>
  <si>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</si>
  <si>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</si>
  <si>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</si>
  <si>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</si>
  <si>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</si>
  <si>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</si>
  <si>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</si>
  <si>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</si>
  <si>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</si>
  <si>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</si>
  <si>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</si>
  <si>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</si>
  <si>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</si>
  <si>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</si>
  <si>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</si>
  <si>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</si>
  <si>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</si>
  <si>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</si>
  <si>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</si>
  <si>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</si>
  <si>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</si>
  <si>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</si>
  <si>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</si>
  <si>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</si>
  <si>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</si>
  <si>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</si>
  <si>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</si>
  <si>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</si>
  <si>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</si>
  <si>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</si>
  <si>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</si>
  <si>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</si>
  <si>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</si>
  <si>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</si>
  <si>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</si>
  <si>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</si>
  <si>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</si>
  <si>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</si>
  <si>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</si>
  <si>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</si>
  <si>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</si>
  <si>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</si>
  <si>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</si>
  <si>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</si>
  <si>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</si>
  <si>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</si>
  <si>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</si>
  <si>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</si>
  <si>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</si>
  <si>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</si>
  <si>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</si>
  <si>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</si>
  <si>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</si>
  <si>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</si>
  <si>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</si>
  <si>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</si>
  <si>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</si>
  <si>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</si>
  <si>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</si>
  <si>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</si>
  <si>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</si>
  <si>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</si>
  <si>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</si>
  <si>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</si>
  <si>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</si>
  <si>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</si>
  <si>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</si>
  <si>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</si>
  <si>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</si>
  <si>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</si>
  <si>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</si>
  <si>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</si>
  <si>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</si>
  <si>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</si>
  <si>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</si>
  <si>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</si>
  <si>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</si>
  <si>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</si>
  <si>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</si>
  <si>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</si>
  <si>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</si>
  <si>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</si>
  <si>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</si>
  <si>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</si>
  <si>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</si>
  <si>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</si>
  <si>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</si>
  <si>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</si>
  <si>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</si>
  <si>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</si>
  <si>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</si>
  <si>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</si>
  <si>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</si>
  <si>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</si>
  <si>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</si>
  <si>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</si>
  <si>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</si>
  <si>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</si>
  <si>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</si>
  <si>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</si>
  <si>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</si>
  <si>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</si>
  <si>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</si>
  <si>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</si>
  <si>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</si>
  <si>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</si>
  <si>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</si>
  <si>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</si>
  <si>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</si>
  <si>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</si>
  <si>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</si>
  <si>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</si>
  <si>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</si>
  <si>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</si>
  <si>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</si>
  <si>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</si>
  <si>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</si>
  <si>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</si>
  <si>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</si>
  <si>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</si>
  <si>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</si>
  <si>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</si>
  <si>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</si>
  <si>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</si>
  <si>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</si>
  <si>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</si>
  <si>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</si>
  <si>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</si>
  <si>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</si>
  <si>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</si>
  <si>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</si>
  <si>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</si>
  <si>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</si>
  <si>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</si>
  <si>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</si>
  <si>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</si>
  <si>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</si>
  <si>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</si>
  <si>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</si>
  <si>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</si>
  <si>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</si>
  <si>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</si>
  <si>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</si>
  <si>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</si>
  <si>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</si>
  <si>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</si>
  <si>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</si>
  <si>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</si>
  <si>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</si>
  <si>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</si>
  <si>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</si>
  <si>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</si>
  <si>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</si>
  <si>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</si>
  <si>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</si>
  <si>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</si>
  <si>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</si>
  <si>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</si>
  <si>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</si>
  <si>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</si>
  <si>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</si>
  <si>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</si>
  <si>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</si>
  <si>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</si>
  <si>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</si>
  <si>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</si>
  <si>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</si>
  <si>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</si>
  <si>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</si>
  <si>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</si>
  <si>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</si>
  <si>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</si>
  <si>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</si>
  <si>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</si>
  <si>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</si>
  <si>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</si>
  <si>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</si>
  <si>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</si>
  <si>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</si>
  <si>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</si>
  <si>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</si>
  <si>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</si>
  <si>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</si>
  <si>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</si>
  <si>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</si>
  <si>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</si>
  <si>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</si>
  <si>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</si>
  <si>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</si>
  <si>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</si>
  <si>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</si>
  <si>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</si>
  <si>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</si>
  <si>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</si>
  <si>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</si>
  <si>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</si>
  <si>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</si>
  <si>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</si>
  <si>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</si>
  <si>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</si>
  <si>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</si>
  <si>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</si>
  <si>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</si>
  <si>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</si>
  <si>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</si>
  <si>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</si>
  <si>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</si>
  <si>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</si>
  <si>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</si>
  <si>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</si>
  <si>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</si>
  <si>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</si>
  <si>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</si>
  <si>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</si>
  <si>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</si>
  <si>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</si>
  <si>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</si>
  <si>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</si>
  <si>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</si>
  <si>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</si>
  <si>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</si>
  <si>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</si>
  <si>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</si>
  <si>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</si>
  <si>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</si>
  <si>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</si>
  <si>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</si>
  <si>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</si>
  <si>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</si>
  <si>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</si>
  <si>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</si>
  <si>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</si>
  <si>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</si>
  <si>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</si>
  <si>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</si>
  <si>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</si>
  <si>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</si>
  <si>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</si>
  <si>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</si>
  <si>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</si>
  <si>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</si>
  <si>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</si>
  <si>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</si>
  <si>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</si>
  <si>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</si>
  <si>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</si>
  <si>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</si>
  <si>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</si>
  <si>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</si>
  <si>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</si>
  <si>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</si>
  <si>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</si>
  <si>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</si>
  <si>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</si>
  <si>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</si>
  <si>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</si>
  <si>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</si>
  <si>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</si>
  <si>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</si>
  <si>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</si>
  <si>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</si>
  <si>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</si>
  <si>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</si>
  <si>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</si>
  <si>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</si>
  <si>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</si>
  <si>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</si>
  <si>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</si>
  <si>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</si>
  <si>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</si>
  <si>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</si>
  <si>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</si>
  <si>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</si>
  <si>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</si>
  <si>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</si>
  <si>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</si>
  <si>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</si>
  <si>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</si>
  <si>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</si>
  <si>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</si>
  <si>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</si>
  <si>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</si>
  <si>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</si>
  <si>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</si>
  <si>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</si>
  <si>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</si>
  <si>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</si>
  <si>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</si>
  <si>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</si>
  <si>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</si>
  <si>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</si>
  <si>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</si>
  <si>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</si>
  <si>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</si>
  <si>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</si>
  <si>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</si>
  <si>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</si>
  <si>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</si>
  <si>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</si>
  <si>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</si>
  <si>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</si>
  <si>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</si>
  <si>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</si>
  <si>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</si>
  <si>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</si>
  <si>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</si>
  <si>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</si>
  <si>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</si>
  <si>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</si>
  <si>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</si>
  <si>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</si>
  <si>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</si>
  <si>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</si>
  <si>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</si>
  <si>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</si>
  <si>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</si>
  <si>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</si>
  <si>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</si>
  <si>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</si>
  <si>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</si>
  <si>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</si>
  <si>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</si>
  <si>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</si>
  <si>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</si>
  <si>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</si>
  <si>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</si>
  <si>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</si>
  <si>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</si>
  <si>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</si>
  <si>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</si>
  <si>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</si>
  <si>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</si>
  <si>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</si>
  <si>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</si>
  <si>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</si>
  <si>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</si>
  <si>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</si>
  <si>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</si>
  <si>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</si>
  <si>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</si>
  <si>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</si>
  <si>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</si>
  <si>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</si>
  <si>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</si>
  <si>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</si>
  <si>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</si>
  <si>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</si>
  <si>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</si>
  <si>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</si>
  <si>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</si>
  <si>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</si>
  <si>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</si>
  <si>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</si>
  <si>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</si>
  <si>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</si>
  <si>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</si>
  <si>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</si>
  <si>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</si>
  <si>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</si>
  <si>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</si>
  <si>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</si>
  <si>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</si>
  <si>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</si>
  <si>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</si>
  <si>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</si>
  <si>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</si>
  <si>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</si>
  <si>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</si>
  <si>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</si>
  <si>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</si>
  <si>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</si>
  <si>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</si>
  <si>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</si>
  <si>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</si>
  <si>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</si>
  <si>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</si>
  <si>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</si>
  <si>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</si>
  <si>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</si>
  <si>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</si>
  <si>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</si>
  <si>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</si>
  <si>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</si>
  <si>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</si>
  <si>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</si>
  <si>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</si>
  <si>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</si>
  <si>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</si>
  <si>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</si>
  <si>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</si>
  <si>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</si>
  <si>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</si>
  <si>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</si>
  <si>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</si>
  <si>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</si>
  <si>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</si>
  <si>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</si>
  <si>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</si>
  <si>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</si>
  <si>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</si>
  <si>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</si>
  <si>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</si>
  <si>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</si>
  <si>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</si>
  <si>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</si>
  <si>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</si>
  <si>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</si>
  <si>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</si>
  <si>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</si>
  <si>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</si>
  <si>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</si>
  <si>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</si>
  <si>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</si>
  <si>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</si>
  <si>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</si>
  <si>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</si>
  <si>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</si>
  <si>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</si>
  <si>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</si>
  <si>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</si>
  <si>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</si>
  <si>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</si>
  <si>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</si>
  <si>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</si>
  <si>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</si>
  <si>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</si>
  <si>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</si>
  <si>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</si>
  <si>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</si>
  <si>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</si>
  <si>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</si>
  <si>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</si>
  <si>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</si>
  <si>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</si>
  <si>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</si>
  <si>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</si>
  <si>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</si>
  <si>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</si>
  <si>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</si>
  <si>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</si>
  <si>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</si>
  <si>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</si>
  <si>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</si>
  <si>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</si>
  <si>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</si>
  <si>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</si>
  <si>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</si>
  <si>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</si>
  <si>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</si>
  <si>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</si>
  <si>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</si>
  <si>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</si>
  <si>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</si>
  <si>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</si>
  <si>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</si>
  <si>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</si>
  <si>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</si>
  <si>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</si>
  <si>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</si>
  <si>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</si>
  <si>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</si>
  <si>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</si>
  <si>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</si>
  <si>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</si>
  <si>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</si>
  <si>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</si>
  <si>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</si>
  <si>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</si>
  <si>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</si>
  <si>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</si>
  <si>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</si>
  <si>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</si>
  <si>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</si>
  <si>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</si>
  <si>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</si>
  <si>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</si>
  <si>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</si>
  <si>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</si>
  <si>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</si>
  <si>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</si>
  <si>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</si>
  <si>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</si>
  <si>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</si>
  <si>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</si>
  <si>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</si>
  <si>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</si>
  <si>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</si>
  <si>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</si>
  <si>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</si>
  <si>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</si>
  <si>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</si>
  <si>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</si>
  <si>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</si>
  <si>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</si>
  <si>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</si>
  <si>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</si>
  <si>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</si>
  <si>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</si>
  <si>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</si>
  <si>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</si>
  <si>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</si>
  <si>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</si>
  <si>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</si>
  <si>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</si>
  <si>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</si>
  <si>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</si>
  <si>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</si>
  <si>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</si>
  <si>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</si>
  <si>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</si>
  <si>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</si>
  <si>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</si>
  <si>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</si>
  <si>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</si>
  <si>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</si>
  <si>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</si>
  <si>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</si>
  <si>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</si>
  <si>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</si>
  <si>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</si>
  <si>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</si>
  <si>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</si>
  <si>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</si>
  <si>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</si>
  <si>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</si>
  <si>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</si>
  <si>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</si>
  <si>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</si>
  <si>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</si>
  <si>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</si>
  <si>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</si>
  <si>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</si>
  <si>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</si>
  <si>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</si>
  <si>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</si>
  <si>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</si>
  <si>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</si>
  <si>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</si>
  <si>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</si>
  <si>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</si>
  <si>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</si>
  <si>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</si>
  <si>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</si>
  <si>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</si>
  <si>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</si>
  <si>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</si>
  <si>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</si>
  <si>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</si>
  <si>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</si>
  <si>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</si>
  <si>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</si>
  <si>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</si>
  <si>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</si>
  <si>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</si>
  <si>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</si>
  <si>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</si>
  <si>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</si>
  <si>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</si>
  <si>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</si>
  <si>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</si>
  <si>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</si>
  <si>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</si>
  <si>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</si>
  <si>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</si>
  <si>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</si>
  <si>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</si>
  <si>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</si>
  <si>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</si>
  <si>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</si>
  <si>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</si>
  <si>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</si>
  <si>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</si>
  <si>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</si>
  <si>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</si>
  <si>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</si>
  <si>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</si>
  <si>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</si>
  <si>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</si>
  <si>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</si>
  <si>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</si>
  <si>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</si>
  <si>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</si>
  <si>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</si>
  <si>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</si>
  <si>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</si>
  <si>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</si>
  <si>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</si>
  <si>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</si>
  <si>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</si>
  <si>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</si>
  <si>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</si>
  <si>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</si>
  <si>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</si>
  <si>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</si>
  <si>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</si>
  <si>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</si>
  <si>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</si>
  <si>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</si>
  <si>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</si>
  <si>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</si>
  <si>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</si>
  <si>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</si>
  <si>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</si>
  <si>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</si>
  <si>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</si>
  <si>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</si>
  <si>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</si>
  <si>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</si>
  <si>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</si>
  <si>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</si>
  <si>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</si>
  <si>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</si>
  <si>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</si>
  <si>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</si>
  <si>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</si>
  <si>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</si>
  <si>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</si>
  <si>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</si>
  <si>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</si>
  <si>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</si>
  <si>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</si>
  <si>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</si>
  <si>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</si>
  <si>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</si>
  <si>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</si>
  <si>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</si>
  <si>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</si>
  <si>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</si>
  <si>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</si>
  <si>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</si>
  <si>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</si>
  <si>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</si>
  <si>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</si>
  <si>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</si>
  <si>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</si>
  <si>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</si>
  <si>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</si>
  <si>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</si>
  <si>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</si>
  <si>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</si>
  <si>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</si>
  <si>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</si>
  <si>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</si>
  <si>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</si>
  <si>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</si>
  <si>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</si>
  <si>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</si>
  <si>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</si>
  <si>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</si>
  <si>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</si>
  <si>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</si>
  <si>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</si>
  <si>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</si>
  <si>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</si>
  <si>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</si>
  <si>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</si>
  <si>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</si>
  <si>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</si>
  <si>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</si>
  <si>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</si>
  <si>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</si>
  <si>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</si>
  <si>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</si>
  <si>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</si>
  <si>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</si>
  <si>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</si>
  <si>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</si>
  <si>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</si>
  <si>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</si>
  <si>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</si>
  <si>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</si>
  <si>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</si>
  <si>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</si>
  <si>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</si>
  <si>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</si>
  <si>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</si>
  <si>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</si>
  <si>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</si>
  <si>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</si>
  <si>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</si>
  <si>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</si>
  <si>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</si>
  <si>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</si>
  <si>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</si>
  <si>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</si>
  <si>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</si>
  <si>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</si>
  <si>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</si>
  <si>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</si>
  <si>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</si>
  <si>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</si>
  <si>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</si>
  <si>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</si>
  <si>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</si>
  <si>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</si>
  <si>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</si>
  <si>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</si>
  <si>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</si>
  <si>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</si>
  <si>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</si>
  <si>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</si>
  <si>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</si>
  <si>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</si>
  <si>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</si>
  <si>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</si>
  <si>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</si>
  <si>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</si>
  <si>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</si>
  <si>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</si>
  <si>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</si>
  <si>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</si>
  <si>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</si>
  <si>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</si>
  <si>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</si>
  <si>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</si>
  <si>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</si>
  <si>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</si>
  <si>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</si>
  <si>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</si>
  <si>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</si>
  <si>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</si>
  <si>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</si>
  <si>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</si>
  <si>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</si>
  <si>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</si>
  <si>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</si>
  <si>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</si>
  <si>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</si>
  <si>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</si>
  <si>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</si>
  <si>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</si>
  <si>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</si>
  <si>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</si>
  <si>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</si>
  <si>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</si>
  <si>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</si>
  <si>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</si>
  <si>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</si>
  <si>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</si>
  <si>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</si>
  <si>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</si>
  <si>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</si>
  <si>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</si>
  <si>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</si>
  <si>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</si>
  <si>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</si>
  <si>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</si>
  <si>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</si>
  <si>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</si>
  <si>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</si>
  <si>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</si>
  <si>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</si>
  <si>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</si>
  <si>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</si>
  <si>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</si>
  <si>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</si>
  <si>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</si>
  <si>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</si>
  <si>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</si>
  <si>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</si>
  <si>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</si>
  <si>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</si>
  <si>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</si>
  <si>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</si>
  <si>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</si>
  <si>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</si>
  <si>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</si>
  <si>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</si>
  <si>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</si>
  <si>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</si>
  <si>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</si>
  <si>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</si>
  <si>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</si>
  <si>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</si>
  <si>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</si>
  <si>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</si>
  <si>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</si>
  <si>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</si>
  <si>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</si>
  <si>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</si>
  <si>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</si>
  <si>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</si>
  <si>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</si>
  <si>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</si>
  <si>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</si>
  <si>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</si>
  <si>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</si>
  <si>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</si>
  <si>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</si>
  <si>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</si>
  <si>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</si>
  <si>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</si>
  <si>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</si>
  <si>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</si>
  <si>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</si>
  <si>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</si>
  <si>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</si>
  <si>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</si>
  <si>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</si>
  <si>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</si>
  <si>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</si>
  <si>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</si>
  <si>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</si>
  <si>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</si>
  <si>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</si>
  <si>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</si>
  <si>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</si>
  <si>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</si>
  <si>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</si>
  <si>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</si>
  <si>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</si>
  <si>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</si>
  <si>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</si>
  <si>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</si>
  <si>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</si>
  <si>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</si>
  <si>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</si>
  <si>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</si>
  <si>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</si>
  <si>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</si>
  <si>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</si>
  <si>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</si>
  <si>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</si>
  <si>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</si>
  <si>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</si>
  <si>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</si>
  <si>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</si>
  <si>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</si>
  <si>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</si>
  <si>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</si>
  <si>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</si>
  <si>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</si>
  <si>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</si>
  <si>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</si>
  <si>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</si>
  <si>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</si>
  <si>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</si>
  <si>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</si>
  <si>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</si>
  <si>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</si>
  <si>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</si>
  <si>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</si>
  <si>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</si>
  <si>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</si>
  <si>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</si>
  <si>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</si>
  <si>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</si>
  <si>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</si>
  <si>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</si>
  <si>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</si>
  <si>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</si>
  <si>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</si>
  <si>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</si>
  <si>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</si>
  <si>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</si>
  <si>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</si>
  <si>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</si>
  <si>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</si>
  <si>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</si>
  <si>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</si>
  <si>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</si>
  <si>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</si>
  <si>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</si>
  <si>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</si>
  <si>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</si>
  <si>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</si>
  <si>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</si>
  <si>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</si>
  <si>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</si>
  <si>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</si>
  <si>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</si>
  <si>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</si>
  <si>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</si>
  <si>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</si>
  <si>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</si>
  <si>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</si>
  <si>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</si>
  <si>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</si>
  <si>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</si>
  <si>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</si>
  <si>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</si>
  <si>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</si>
  <si>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</si>
  <si>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</si>
  <si>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</si>
  <si>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</si>
  <si>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</si>
  <si>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</si>
  <si>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</si>
  <si>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</si>
  <si>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</si>
  <si>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</si>
  <si>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</si>
  <si>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</si>
  <si>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</si>
  <si>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</si>
  <si>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</si>
  <si>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</si>
  <si>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</si>
  <si>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</si>
  <si>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</si>
  <si>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</si>
  <si>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</si>
  <si>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</si>
  <si>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</si>
  <si>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</si>
  <si>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</si>
  <si>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</si>
  <si>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</si>
  <si>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</si>
  <si>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</si>
  <si>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</si>
  <si>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</si>
  <si>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</si>
  <si>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</si>
  <si>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</si>
  <si>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</si>
  <si>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</si>
  <si>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</si>
  <si>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</si>
  <si>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</si>
  <si>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</si>
  <si>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</si>
  <si>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</si>
  <si>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</si>
  <si>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</si>
  <si>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</si>
  <si>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</si>
  <si>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</si>
  <si>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</si>
  <si>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</si>
  <si>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</si>
  <si>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</si>
  <si>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</si>
  <si>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</si>
  <si>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</si>
  <si>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</si>
  <si>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</si>
  <si>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</si>
  <si>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</si>
  <si>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</si>
  <si>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</si>
  <si>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</si>
  <si>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</si>
  <si>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</si>
  <si>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</si>
  <si>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</si>
  <si>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</si>
  <si>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</si>
  <si>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</si>
  <si>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</si>
  <si>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</si>
  <si>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</si>
  <si>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</si>
  <si>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</si>
  <si>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</si>
  <si>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</si>
  <si>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</si>
  <si>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</si>
  <si>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</si>
  <si>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</si>
  <si>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</si>
  <si>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</si>
  <si>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</si>
  <si>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</si>
  <si>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</si>
  <si>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</si>
  <si>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</si>
  <si>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</si>
  <si>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</si>
  <si>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</si>
  <si>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</si>
  <si>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</si>
  <si>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</si>
  <si>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</si>
  <si>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</si>
  <si>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</si>
  <si>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</si>
  <si>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</si>
  <si>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</si>
  <si>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</si>
  <si>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</si>
  <si>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</si>
  <si>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</si>
  <si>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</si>
  <si>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</si>
  <si>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</si>
  <si>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</si>
  <si>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</si>
  <si>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</si>
  <si>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</si>
  <si>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</si>
  <si>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</si>
  <si>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</si>
  <si>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</si>
  <si>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</si>
  <si>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</si>
  <si>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</si>
  <si>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</si>
  <si>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</si>
  <si>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</si>
  <si>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</si>
  <si>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</si>
  <si>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</si>
  <si>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</si>
  <si>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</si>
  <si>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</si>
  <si>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</si>
  <si>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</si>
  <si>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</si>
  <si>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</si>
  <si>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</si>
  <si>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</si>
  <si>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</si>
  <si>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</si>
  <si>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</si>
  <si>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</si>
  <si>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</si>
  <si>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</si>
  <si>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</si>
  <si>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</si>
  <si>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</si>
  <si>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</si>
  <si>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</si>
  <si>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</si>
  <si>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</si>
  <si>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</si>
  <si>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</si>
  <si>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</si>
  <si>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</si>
  <si>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</si>
  <si>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</si>
  <si>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</si>
  <si>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</si>
  <si>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</si>
  <si>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</si>
  <si>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</si>
  <si>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</si>
  <si>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</si>
  <si>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</si>
  <si>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</si>
  <si>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</si>
  <si>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</si>
  <si>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</si>
  <si>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</si>
  <si>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</si>
  <si>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</si>
  <si>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</si>
  <si>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</si>
  <si>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</si>
  <si>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</si>
  <si>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</si>
  <si>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</si>
  <si>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</si>
  <si>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</si>
  <si>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</si>
  <si>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</si>
  <si>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</si>
  <si>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</si>
  <si>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</si>
  <si>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</si>
  <si>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</si>
  <si>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</si>
  <si>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</si>
  <si>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</si>
  <si>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</si>
  <si>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</si>
  <si>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</si>
  <si>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</si>
  <si>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</si>
  <si>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</si>
  <si>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</si>
  <si>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</si>
  <si>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</si>
  <si>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</si>
  <si>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</si>
  <si>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</si>
  <si>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</si>
  <si>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</si>
  <si>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</si>
  <si>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</si>
  <si>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</si>
  <si>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</si>
  <si>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</si>
  <si>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</si>
  <si>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</si>
  <si>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</si>
  <si>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</si>
  <si>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</si>
  <si>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</si>
  <si>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</si>
  <si>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</si>
  <si>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</si>
  <si>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</si>
  <si>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</si>
  <si>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</si>
  <si>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</si>
  <si>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</si>
  <si>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</si>
  <si>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</si>
  <si>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</si>
  <si>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</si>
  <si>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</si>
  <si>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</si>
  <si>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</si>
  <si>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</si>
  <si>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</si>
  <si>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</si>
  <si>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</si>
  <si>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</si>
  <si>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</si>
  <si>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</si>
  <si>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</si>
  <si>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</si>
  <si>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</si>
  <si>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</si>
  <si>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</si>
  <si>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</si>
  <si>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</si>
  <si>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</si>
  <si>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</si>
  <si>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</si>
  <si>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</si>
  <si>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</si>
  <si>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</si>
  <si>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</si>
  <si>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</si>
  <si>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</si>
  <si>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</si>
  <si>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</si>
  <si>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</si>
  <si>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</si>
  <si>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</si>
  <si>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</si>
  <si>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</si>
  <si>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</si>
  <si>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</si>
  <si>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</si>
  <si>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</si>
  <si>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</si>
  <si>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</si>
  <si>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</si>
  <si>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</si>
  <si>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</si>
  <si>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</si>
  <si>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</si>
  <si>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</si>
  <si>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</si>
  <si>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</si>
  <si>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</si>
  <si>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</si>
  <si>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</si>
  <si>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</si>
  <si>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</si>
  <si>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</si>
  <si>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</si>
  <si>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</si>
  <si>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</si>
  <si>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</si>
  <si>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</si>
  <si>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</si>
  <si>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</si>
  <si>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</si>
  <si>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</si>
  <si>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</si>
  <si>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</si>
  <si>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</si>
  <si>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</si>
  <si>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</si>
  <si>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</si>
  <si>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</si>
  <si>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</si>
  <si>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</si>
  <si>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</si>
  <si>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</si>
  <si>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</si>
  <si>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</si>
  <si>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</si>
  <si>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</si>
  <si>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</si>
  <si>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</si>
  <si>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</si>
  <si>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</si>
  <si>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</si>
  <si>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</si>
  <si>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</si>
  <si>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</si>
  <si>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</si>
  <si>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</si>
  <si>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</si>
  <si>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</si>
  <si>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</si>
  <si>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</si>
  <si>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</si>
  <si>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</si>
  <si>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</si>
  <si>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</si>
  <si>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</si>
  <si>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</si>
  <si>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</si>
  <si>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</si>
  <si>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</si>
  <si>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</si>
  <si>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</si>
  <si>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</si>
  <si>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</si>
  <si>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</si>
  <si>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</si>
  <si>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</si>
  <si>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</si>
  <si>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</si>
  <si>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</si>
  <si>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</si>
  <si>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</si>
  <si>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</si>
  <si>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</si>
  <si>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</si>
  <si>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</si>
  <si>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</si>
  <si>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</si>
  <si>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</si>
  <si>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</si>
  <si>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</si>
  <si>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</si>
  <si>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</si>
  <si>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</si>
  <si>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</si>
  <si>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</si>
  <si>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</si>
  <si>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</si>
  <si>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</si>
  <si>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</si>
  <si>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</si>
  <si>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</si>
  <si>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</si>
  <si>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</si>
  <si>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</si>
  <si>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</si>
  <si>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</si>
  <si>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</si>
  <si>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</si>
  <si>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</si>
  <si>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</si>
  <si>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</si>
  <si>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</si>
  <si>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</si>
  <si>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</si>
  <si>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</si>
  <si>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</si>
  <si>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</si>
  <si>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</si>
  <si>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</si>
  <si>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</si>
  <si>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</si>
  <si>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</si>
  <si>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</si>
  <si>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</si>
  <si>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</si>
  <si>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</si>
  <si>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</si>
  <si>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</si>
  <si>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</si>
  <si>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</si>
  <si>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</si>
  <si>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</si>
  <si>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</si>
  <si>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</si>
  <si>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</si>
  <si>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</si>
  <si>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</si>
  <si>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</si>
  <si>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</si>
  <si>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</si>
  <si>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</si>
  <si>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</si>
  <si>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</si>
  <si>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</si>
  <si>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</si>
  <si>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</si>
  <si>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</si>
  <si>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</si>
  <si>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</si>
  <si>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</si>
  <si>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</si>
  <si>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</si>
  <si>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</si>
  <si>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</si>
  <si>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</si>
  <si>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</si>
  <si>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</si>
  <si>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</si>
  <si>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</si>
  <si>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</si>
  <si>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</si>
  <si>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</si>
  <si>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</si>
  <si>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</si>
  <si>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</si>
  <si>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</si>
  <si>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</si>
  <si>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</si>
  <si>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</si>
  <si>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</si>
  <si>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</si>
  <si>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</si>
  <si>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</si>
  <si>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</si>
  <si>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</si>
  <si>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</si>
  <si>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</si>
  <si>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</si>
  <si>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</si>
  <si>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</si>
  <si>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</si>
  <si>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</si>
  <si>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</si>
  <si>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</si>
  <si>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</si>
  <si>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</si>
  <si>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</si>
  <si>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</si>
  <si>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</si>
  <si>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</si>
  <si>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</si>
  <si>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</si>
  <si>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</si>
  <si>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</si>
  <si>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</si>
  <si>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</si>
  <si>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</si>
  <si>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</si>
  <si>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</si>
  <si>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</si>
  <si>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</si>
  <si>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</si>
  <si>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</si>
  <si>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</si>
  <si>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</si>
  <si>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</si>
  <si>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</si>
  <si>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</si>
  <si>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</si>
  <si>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</si>
  <si>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</si>
  <si>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</si>
  <si>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</si>
  <si>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</si>
  <si>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</si>
  <si>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</si>
  <si>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</si>
  <si>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</si>
  <si>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</si>
  <si>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</si>
  <si>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</si>
  <si>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</si>
  <si>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</si>
  <si>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</si>
  <si>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</si>
  <si>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</si>
  <si>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</si>
  <si>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</si>
  <si>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</si>
  <si>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</si>
  <si>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</si>
  <si>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</si>
  <si>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</si>
  <si>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</si>
  <si>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</si>
  <si>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</si>
  <si>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</si>
  <si>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</si>
  <si>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</si>
  <si>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</si>
  <si>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</si>
  <si>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</si>
  <si>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</si>
  <si>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</si>
  <si>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</si>
  <si>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</si>
  <si>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</si>
  <si>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</si>
  <si>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</si>
  <si>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</si>
  <si>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</si>
  <si>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</si>
  <si>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</si>
  <si>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</si>
  <si>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</si>
  <si>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</si>
  <si>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</si>
  <si>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</si>
  <si>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</si>
  <si>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</si>
  <si>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</si>
  <si>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</si>
  <si>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</si>
  <si>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</si>
  <si>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</si>
  <si>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</si>
  <si>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</si>
  <si>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</si>
  <si>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</si>
  <si>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</si>
  <si>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</si>
  <si>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</si>
  <si>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</si>
  <si>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</si>
  <si>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</si>
  <si>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</si>
  <si>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</si>
  <si>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</si>
  <si>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</si>
  <si>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</si>
  <si>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</si>
  <si>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</si>
  <si>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</si>
  <si>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</si>
  <si>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</si>
  <si>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</si>
  <si>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</si>
  <si>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</si>
  <si>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</si>
  <si>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</si>
  <si>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</si>
  <si>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</si>
  <si>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</si>
  <si>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</si>
  <si>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</si>
  <si>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</si>
  <si>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</si>
  <si>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</si>
  <si>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</si>
  <si>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</si>
  <si>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</si>
  <si>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</si>
  <si>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</si>
  <si>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</si>
  <si>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</si>
  <si>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</si>
  <si>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</si>
  <si>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</si>
  <si>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</si>
  <si>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</si>
  <si>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</si>
  <si>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</si>
  <si>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</si>
  <si>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</si>
  <si>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</si>
  <si>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</si>
  <si>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</si>
  <si>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</si>
  <si>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</si>
  <si>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</si>
  <si>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</si>
  <si>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</si>
  <si>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</si>
  <si>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</si>
  <si>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</si>
  <si>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</si>
  <si>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</si>
  <si>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</si>
  <si>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</si>
  <si>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</si>
  <si>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</si>
  <si>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</si>
  <si>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</si>
  <si>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</si>
  <si>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</si>
  <si>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</si>
  <si>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</si>
  <si>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</si>
  <si>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</si>
  <si>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</si>
  <si>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</si>
  <si>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</si>
  <si>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</si>
  <si>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</si>
  <si>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</si>
  <si>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</si>
  <si>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</si>
  <si>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</si>
  <si>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</si>
  <si>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</si>
  <si>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</si>
  <si>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</si>
  <si>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</si>
  <si>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</si>
  <si>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</si>
  <si>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</si>
  <si>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</si>
  <si>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</si>
  <si>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</si>
  <si>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</si>
  <si>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</si>
  <si>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</si>
  <si>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</si>
  <si>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</si>
  <si>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</si>
  <si>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</si>
  <si>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</si>
  <si>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</si>
  <si>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</si>
  <si>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</si>
  <si>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</si>
  <si>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</si>
  <si>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</si>
  <si>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</si>
  <si>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</si>
  <si>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</si>
  <si>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</si>
  <si>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</si>
  <si>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</si>
  <si>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</si>
  <si>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</si>
  <si>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</si>
  <si>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</si>
  <si>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</si>
  <si>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</si>
  <si>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</si>
  <si>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</si>
  <si>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</si>
  <si>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</si>
  <si>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</si>
  <si>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</si>
  <si>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</si>
  <si>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</si>
  <si>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</si>
  <si>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</si>
  <si>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</si>
  <si>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</si>
  <si>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</si>
  <si>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</si>
  <si>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</si>
  <si>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</si>
  <si>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SAVE THE CHILDREN</t>
  </si>
  <si>
    <t>DIAKONIE KATASTROPHENHILFE</t>
  </si>
  <si>
    <t>INSTITUTO COLOMBIANO DE BIENESTAR FAMILIAR</t>
  </si>
  <si>
    <t>Contrato de cooperación K-COL-2017-4049</t>
  </si>
  <si>
    <t>Contrato de cooperacion bilateral No.K-COL-2018-4078</t>
  </si>
  <si>
    <t>Contrato de cooperacion microproyecto inirida</t>
  </si>
  <si>
    <t>Convenio de Cooperacion entre aldeas infantiles</t>
  </si>
  <si>
    <t>Contrato de cooperacion para un micro proyecto</t>
  </si>
  <si>
    <t>Contrato de Cooperación K-AMM-2019-9002</t>
  </si>
  <si>
    <t>Contrato de aporte No.F2889514-2020.</t>
  </si>
  <si>
    <t>Proteccion y asitencia humanitaria a los afectados de desplazamiento internos y/o los afectados de restriciones en su movilidad en colombia.</t>
  </si>
  <si>
    <t>Protecciony atención a NNA y mujeres provenientes de Vnezuela en las zonas fronterizas de Puerto Carreño ( Dep. Vichada e Inirida (Dep Guainia), Colombia</t>
  </si>
  <si>
    <t>Profundización de la información sobre la situación de las mujeres y niñas venezolanas en los municipios de Inirida y puerto Carreño.</t>
  </si>
  <si>
    <t>Aunar esfuerzos y recursos administrativos y económicos entre los aliados para apoyar el funcionamiento de la secretaria Ejecutiva de la alianza y el desarrollo de las actividades de articulaciones de conocimientos, capacidades y esfuerzos, para incidencia, la movilización y seguimiento al cumplimiento de la protección integral de los derechos de los niños, niñas y adolescentes en el marco de la ley 1098 de 2006 la Convención de los derechos de los niños, niñas, las recomendaciones del comité de los derechos del Niño y la construcción de la paz, de acuerdo con las acciones contempladas en el Plan de Acción 2018 aprobado por el comité directivo.</t>
  </si>
  <si>
    <t>Evaluacion de necesidades de violencia basada en genero y violencia sexual de muejres venezolanas que ingresan al territorio</t>
  </si>
  <si>
    <t>Asistencia Humanitaria y protección para Venezolanos afectados por la compleja Crisis en Venezuela y Colombia.</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</si>
  <si>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 en el municipio de Puerto Carreño.</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</si>
  <si>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</si>
  <si>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</si>
  <si>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</si>
  <si>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2021-76-10001840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</si>
</sst>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C1" zoomScale="60" zoomScaleNormal="60" workbookViewId="0">
      <selection activeCell="J1" sqref="J1"/>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2701</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446</v>
      </c>
      <c r="K20" s="42">
        <v>736726991</v>
      </c>
      <c r="L20" s="43"/>
      <c r="M20" s="43">
        <v>44561</v>
      </c>
      <c r="N20" s="44">
        <f t="shared" ref="N20:N35" si="0">+(M20-L20)/30</f>
        <v>1485.3666666666666</v>
      </c>
      <c r="O20" s="45"/>
      <c r="P20" s="1"/>
      <c r="Q20" s="1"/>
      <c r="R20" s="1"/>
      <c r="S20" s="1"/>
      <c r="T20" s="1"/>
      <c r="U20" s="46"/>
      <c r="V20" s="47">
        <f t="shared" ref="V20:W20" ca="1" si="1">NOW()</f>
        <v>44194.461976041668</v>
      </c>
      <c r="W20" s="47">
        <f t="shared" ca="1" si="1"/>
        <v>44194.461976041668</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2700</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2682</v>
      </c>
      <c r="C48" s="66" t="s">
        <v>41</v>
      </c>
      <c r="D48" s="67" t="s">
        <v>2684</v>
      </c>
      <c r="E48" s="68">
        <v>42917</v>
      </c>
      <c r="F48" s="68">
        <v>43281</v>
      </c>
      <c r="G48" s="69">
        <f t="shared" ref="G48:G72" si="2">IF(AND(E48&lt;&gt;"",F48&lt;&gt;""),((F48-E48)/30),"")</f>
        <v>12.133333333333333</v>
      </c>
      <c r="H48" s="65" t="s">
        <v>2691</v>
      </c>
      <c r="I48" s="67" t="s">
        <v>146</v>
      </c>
      <c r="J48" s="67" t="s">
        <v>278</v>
      </c>
      <c r="K48" s="70">
        <v>1275318933</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2682</v>
      </c>
      <c r="C49" s="71" t="s">
        <v>41</v>
      </c>
      <c r="D49" s="67" t="s">
        <v>2685</v>
      </c>
      <c r="E49" s="68">
        <v>43405</v>
      </c>
      <c r="F49" s="68">
        <v>43830</v>
      </c>
      <c r="G49" s="69">
        <f t="shared" si="2"/>
        <v>14.166666666666666</v>
      </c>
      <c r="H49" s="65" t="s">
        <v>2692</v>
      </c>
      <c r="I49" s="67" t="s">
        <v>146</v>
      </c>
      <c r="J49" s="67" t="s">
        <v>278</v>
      </c>
      <c r="K49" s="70">
        <v>986438325</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2682</v>
      </c>
      <c r="C50" s="71" t="s">
        <v>41</v>
      </c>
      <c r="D50" s="67" t="s">
        <v>2686</v>
      </c>
      <c r="E50" s="68">
        <v>43592</v>
      </c>
      <c r="F50" s="68">
        <v>43233</v>
      </c>
      <c r="G50" s="69">
        <f t="shared" si="2"/>
        <v>-11.966666666666667</v>
      </c>
      <c r="H50" s="74" t="s">
        <v>2693</v>
      </c>
      <c r="I50" s="67" t="s">
        <v>146</v>
      </c>
      <c r="J50" s="67" t="s">
        <v>278</v>
      </c>
      <c r="K50" s="70">
        <v>2596000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2687</v>
      </c>
      <c r="E51" s="68">
        <v>43101</v>
      </c>
      <c r="F51" s="68">
        <v>43465</v>
      </c>
      <c r="G51" s="69">
        <f t="shared" si="2"/>
        <v>12.133333333333333</v>
      </c>
      <c r="H51" s="65" t="s">
        <v>2694</v>
      </c>
      <c r="I51" s="67" t="s">
        <v>146</v>
      </c>
      <c r="J51" s="67" t="s">
        <v>278</v>
      </c>
      <c r="K51" s="70">
        <v>222089855</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2682</v>
      </c>
      <c r="C52" s="71" t="s">
        <v>41</v>
      </c>
      <c r="D52" s="67" t="s">
        <v>2688</v>
      </c>
      <c r="E52" s="68">
        <v>43227</v>
      </c>
      <c r="F52" s="68">
        <v>43598</v>
      </c>
      <c r="G52" s="69">
        <f t="shared" si="2"/>
        <v>12.366666666666667</v>
      </c>
      <c r="H52" s="74" t="s">
        <v>2695</v>
      </c>
      <c r="I52" s="67" t="s">
        <v>146</v>
      </c>
      <c r="J52" s="67" t="s">
        <v>278</v>
      </c>
      <c r="K52" s="70">
        <v>8955682</v>
      </c>
      <c r="L52" s="71" t="s">
        <v>108</v>
      </c>
      <c r="M52" s="72">
        <v>1</v>
      </c>
      <c r="N52" s="71" t="s">
        <v>109</v>
      </c>
      <c r="O52" s="71" t="s">
        <v>108</v>
      </c>
      <c r="P52" s="73"/>
      <c r="Q52" s="73"/>
      <c r="R52" s="73"/>
      <c r="S52" s="73"/>
      <c r="T52" s="73"/>
      <c r="U52" s="73"/>
      <c r="V52" s="73"/>
      <c r="W52" s="73"/>
      <c r="X52" s="73"/>
      <c r="Y52" s="73"/>
      <c r="Z52" s="73"/>
      <c r="AA52" s="73"/>
      <c r="AB52" s="73"/>
    </row>
    <row r="53" spans="1:28" ht="24.75" customHeight="1" outlineLevel="1" x14ac:dyDescent="0.2">
      <c r="A53" s="64">
        <v>6</v>
      </c>
      <c r="B53" s="65" t="s">
        <v>2682</v>
      </c>
      <c r="C53" s="71" t="s">
        <v>41</v>
      </c>
      <c r="D53" s="67" t="s">
        <v>2689</v>
      </c>
      <c r="E53" s="68">
        <v>43678</v>
      </c>
      <c r="F53" s="68">
        <v>44043</v>
      </c>
      <c r="G53" s="69">
        <f t="shared" si="2"/>
        <v>12.166666666666666</v>
      </c>
      <c r="H53" s="74" t="s">
        <v>2696</v>
      </c>
      <c r="I53" s="67" t="s">
        <v>146</v>
      </c>
      <c r="J53" s="67" t="s">
        <v>278</v>
      </c>
      <c r="K53" s="70">
        <v>1082375886</v>
      </c>
      <c r="L53" s="71" t="s">
        <v>108</v>
      </c>
      <c r="M53" s="72">
        <v>1</v>
      </c>
      <c r="N53" s="71" t="s">
        <v>109</v>
      </c>
      <c r="O53" s="71" t="s">
        <v>108</v>
      </c>
      <c r="P53" s="73"/>
      <c r="Q53" s="73"/>
      <c r="R53" s="73"/>
      <c r="S53" s="73"/>
      <c r="T53" s="73"/>
      <c r="U53" s="73"/>
      <c r="V53" s="73"/>
      <c r="W53" s="73"/>
      <c r="X53" s="73"/>
      <c r="Y53" s="73"/>
      <c r="Z53" s="73"/>
      <c r="AA53" s="73"/>
      <c r="AB53" s="73"/>
    </row>
    <row r="54" spans="1:28" ht="24.75" customHeight="1" outlineLevel="1" x14ac:dyDescent="0.2">
      <c r="A54" s="64">
        <v>7</v>
      </c>
      <c r="B54" s="65" t="s">
        <v>2683</v>
      </c>
      <c r="C54" s="71" t="s">
        <v>46</v>
      </c>
      <c r="D54" s="67" t="s">
        <v>2690</v>
      </c>
      <c r="E54" s="68">
        <v>43880</v>
      </c>
      <c r="F54" s="68">
        <v>44165</v>
      </c>
      <c r="G54" s="69">
        <f t="shared" si="2"/>
        <v>9.5</v>
      </c>
      <c r="H54" s="65" t="s">
        <v>2697</v>
      </c>
      <c r="I54" s="67" t="s">
        <v>146</v>
      </c>
      <c r="J54" s="67" t="s">
        <v>278</v>
      </c>
      <c r="K54" s="70">
        <v>1330203083</v>
      </c>
      <c r="L54" s="71" t="s">
        <v>108</v>
      </c>
      <c r="M54" s="72">
        <v>1</v>
      </c>
      <c r="N54" s="71" t="s">
        <v>109</v>
      </c>
      <c r="O54" s="71" t="s">
        <v>108</v>
      </c>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t="s">
        <v>108</v>
      </c>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si="2"/>
        <v/>
      </c>
      <c r="H56" s="65"/>
      <c r="I56" s="67"/>
      <c r="J56" s="67"/>
      <c r="K56" s="70"/>
      <c r="L56" s="71"/>
      <c r="M56" s="72"/>
      <c r="N56" s="71"/>
      <c r="O56" s="71" t="s">
        <v>108</v>
      </c>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2"/>
        <v/>
      </c>
      <c r="H57" s="65"/>
      <c r="I57" s="67"/>
      <c r="J57" s="67"/>
      <c r="K57" s="70"/>
      <c r="L57" s="71"/>
      <c r="M57" s="72"/>
      <c r="N57" s="71"/>
      <c r="O57" s="71" t="s">
        <v>108</v>
      </c>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2"/>
        <v/>
      </c>
      <c r="H58" s="65"/>
      <c r="I58" s="67"/>
      <c r="J58" s="67"/>
      <c r="K58" s="70"/>
      <c r="L58" s="71"/>
      <c r="M58" s="72"/>
      <c r="N58" s="71"/>
      <c r="O58" s="71" t="s">
        <v>108</v>
      </c>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2"/>
        <v/>
      </c>
      <c r="H59" s="65"/>
      <c r="I59" s="67"/>
      <c r="J59" s="67"/>
      <c r="K59" s="70"/>
      <c r="L59" s="71"/>
      <c r="M59" s="72"/>
      <c r="N59" s="71"/>
      <c r="O59" s="71" t="s">
        <v>108</v>
      </c>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2"/>
        <v/>
      </c>
      <c r="H60" s="65"/>
      <c r="I60" s="67"/>
      <c r="J60" s="67"/>
      <c r="K60" s="70"/>
      <c r="L60" s="71"/>
      <c r="M60" s="72"/>
      <c r="N60" s="71"/>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t="s">
        <v>108</v>
      </c>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t="s">
        <v>108</v>
      </c>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t="s">
        <v>108</v>
      </c>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t="s">
        <v>108</v>
      </c>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t="s">
        <v>108</v>
      </c>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t="s">
        <v>108</v>
      </c>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t="s">
        <v>108</v>
      </c>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t="s">
        <v>108</v>
      </c>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t="s">
        <v>108</v>
      </c>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t="s">
        <v>108</v>
      </c>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4">IF(AND(E114&lt;&gt;"",F114&lt;&gt;""),((F114-E114)/30),"")</f>
        <v>10.533333333333333</v>
      </c>
      <c r="H114" s="65" t="s">
        <v>2699</v>
      </c>
      <c r="I114" s="67" t="s">
        <v>146</v>
      </c>
      <c r="J114" s="67" t="s">
        <v>278</v>
      </c>
      <c r="K114" s="70">
        <v>1330203083</v>
      </c>
      <c r="L114" s="79">
        <f>+IF(AND(K114&gt;0,O114="Ejecución"),(K114/877802)*MI_Oferente_Singular!$N114,IF(AND(K114&gt;0,O114&lt;&gt;"Ejecución"),"-",""))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22101809.73</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M114:M160 N165 D167</xm:sqref>
        </x14:dataValidation>
        <x14:dataValidation type="list" allowBlank="1" showErrorMessage="1">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2020-12-29T16:05:27Z</cp:lastPrinted>
  <dcterms:created xsi:type="dcterms:W3CDTF">2020-10-14T21:57:42Z</dcterms:created>
  <dcterms:modified xsi:type="dcterms:W3CDTF">2020-12-29T16:06:19Z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