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117"/>
  <c r="L117"/>
  <c r="N117"/>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<sst xmlns="http://schemas.openxmlformats.org/spreadsheetml/2006/main" count="3210" uniqueCount="2733">
  <si>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</si>
  <si>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</si>
  <si>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</si>
  <si>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</si>
  <si>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</si>
  <si>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</si>
  <si>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</si>
  <si>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</si>
  <si>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</si>
  <si>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</si>
  <si>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</si>
  <si>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</si>
  <si>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</si>
  <si>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</si>
  <si>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</si>
  <si>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</si>
  <si>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</si>
  <si>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</si>
  <si>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</si>
  <si>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</si>
  <si>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</si>
  <si>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</si>
  <si>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</si>
  <si>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</si>
  <si>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</si>
  <si>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</si>
  <si>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</si>
  <si>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</si>
  <si>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</si>
  <si>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</si>
  <si>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</si>
  <si>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</si>
  <si>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</si>
  <si>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</si>
  <si>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</si>
  <si>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</si>
  <si>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</si>
  <si>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</si>
  <si>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</si>
  <si>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</si>
  <si>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</si>
  <si>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</si>
  <si>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</si>
  <si>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</si>
  <si>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</si>
  <si>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</si>
  <si>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</si>
  <si>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</si>
  <si>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</si>
  <si>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</si>
  <si>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</si>
  <si>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</si>
  <si>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</si>
  <si>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</si>
  <si>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</si>
  <si>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</si>
  <si>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</si>
  <si>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</si>
  <si>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</si>
  <si>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</si>
  <si>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</si>
  <si>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</si>
  <si>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</si>
  <si>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</si>
  <si>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</si>
  <si>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</si>
  <si>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</si>
  <si>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</si>
  <si>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</si>
  <si>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</si>
  <si>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</si>
  <si>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</si>
  <si>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</si>
  <si>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</si>
  <si>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</si>
  <si>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</si>
  <si>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</si>
  <si>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</si>
  <si>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</si>
  <si>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</si>
  <si>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</si>
  <si>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</si>
  <si>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</si>
  <si>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</si>
  <si>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</si>
  <si>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</si>
  <si>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</si>
  <si>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</si>
  <si>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</si>
  <si>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</si>
  <si>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</si>
  <si>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</si>
  <si>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</si>
  <si>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</si>
  <si>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</si>
  <si>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</si>
  <si>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</si>
  <si>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</si>
  <si>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</si>
  <si>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</si>
  <si>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</si>
  <si>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</si>
  <si>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</si>
  <si>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</si>
  <si>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</si>
  <si>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</si>
  <si>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</si>
  <si>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</si>
  <si>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</si>
  <si>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</si>
  <si>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</si>
  <si>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</si>
  <si>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</si>
  <si>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</si>
  <si>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</si>
  <si>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</si>
  <si>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</si>
  <si>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</si>
  <si>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</si>
  <si>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</si>
  <si>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</si>
  <si>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</si>
  <si>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</si>
  <si>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</si>
  <si>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</si>
  <si>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</si>
  <si>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</si>
  <si>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</si>
  <si>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</si>
  <si>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</si>
  <si>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</si>
  <si>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</si>
  <si>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</si>
  <si>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</si>
  <si>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</si>
  <si>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</si>
  <si>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</si>
  <si>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</si>
  <si>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</si>
  <si>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</si>
  <si>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</si>
  <si>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</si>
  <si>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</si>
  <si>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</si>
  <si>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</si>
  <si>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</si>
  <si>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</si>
  <si>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</si>
  <si>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</si>
  <si>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</si>
  <si>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</si>
  <si>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</si>
  <si>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</si>
  <si>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</si>
  <si>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</si>
  <si>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</si>
  <si>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</si>
  <si>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</si>
  <si>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</si>
  <si>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</si>
  <si>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</si>
  <si>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</si>
  <si>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</si>
  <si>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</si>
  <si>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</si>
  <si>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</si>
  <si>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</si>
  <si>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</si>
  <si>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</si>
  <si>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</si>
  <si>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</si>
  <si>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</si>
  <si>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</si>
  <si>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</si>
  <si>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</si>
  <si>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</si>
  <si>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</si>
  <si>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</si>
  <si>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</si>
  <si>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</si>
  <si>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</si>
  <si>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</si>
  <si>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</si>
  <si>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</si>
  <si>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</si>
  <si>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</si>
  <si>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</si>
  <si>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</si>
  <si>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</si>
  <si>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</si>
  <si>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</si>
  <si>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</si>
  <si>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</si>
  <si>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</si>
  <si>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</si>
  <si>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</si>
  <si>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</si>
  <si>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</si>
  <si>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</si>
  <si>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</si>
  <si>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</si>
  <si>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</si>
  <si>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</si>
  <si>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</si>
  <si>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</si>
  <si>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</si>
  <si>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</si>
  <si>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</si>
  <si>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</si>
  <si>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</si>
  <si>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</si>
  <si>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</si>
  <si>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</si>
  <si>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</si>
  <si>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</si>
  <si>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</si>
  <si>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</si>
  <si>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</si>
  <si>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</si>
  <si>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</si>
  <si>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</si>
  <si>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</si>
  <si>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</si>
  <si>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</si>
  <si>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</si>
  <si>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</si>
  <si>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</si>
  <si>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</si>
  <si>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</si>
  <si>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</si>
  <si>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</si>
  <si>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</si>
  <si>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</si>
  <si>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</si>
  <si>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</si>
  <si>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</si>
  <si>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</si>
  <si>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</si>
  <si>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</si>
  <si>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</si>
  <si>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</si>
  <si>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</si>
  <si>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</si>
  <si>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</si>
  <si>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</si>
  <si>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</si>
  <si>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</si>
  <si>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</si>
  <si>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</si>
  <si>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</si>
  <si>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</si>
  <si>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</si>
  <si>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</si>
  <si>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</si>
  <si>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</si>
  <si>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</si>
  <si>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</si>
  <si>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</si>
  <si>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</si>
  <si>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</si>
  <si>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</si>
  <si>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</si>
  <si>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</si>
  <si>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</si>
  <si>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</si>
  <si>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</si>
  <si>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</si>
  <si>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</si>
  <si>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</si>
  <si>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</si>
  <si>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</si>
  <si>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</si>
  <si>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</si>
  <si>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</si>
  <si>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</si>
  <si>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</si>
  <si>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</si>
  <si>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</si>
  <si>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</si>
  <si>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</si>
  <si>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</si>
  <si>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</si>
  <si>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</si>
  <si>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</si>
  <si>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</si>
  <si>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</si>
  <si>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</si>
  <si>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</si>
  <si>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</si>
  <si>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</si>
  <si>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</si>
  <si>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</si>
  <si>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</si>
  <si>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</si>
  <si>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</si>
  <si>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</si>
  <si>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</si>
  <si>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</si>
  <si>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</si>
  <si>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</si>
  <si>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</si>
  <si>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</si>
  <si>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</si>
  <si>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</si>
  <si>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</si>
  <si>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</si>
  <si>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</si>
  <si>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</si>
  <si>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</si>
  <si>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</si>
  <si>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</si>
  <si>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</si>
  <si>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</si>
  <si>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</si>
  <si>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</si>
  <si>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</si>
  <si>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</si>
  <si>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</si>
  <si>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</si>
  <si>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</si>
  <si>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</si>
  <si>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</si>
  <si>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</si>
  <si>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</si>
  <si>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</si>
  <si>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</si>
  <si>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</si>
  <si>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</si>
  <si>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</si>
  <si>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</si>
  <si>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</si>
  <si>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</si>
  <si>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</si>
  <si>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</si>
  <si>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</si>
  <si>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</si>
  <si>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</si>
  <si>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</si>
  <si>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</si>
  <si>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</si>
  <si>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</si>
  <si>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</si>
  <si>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</si>
  <si>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</si>
  <si>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</si>
  <si>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</si>
  <si>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</si>
  <si>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</si>
  <si>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</si>
  <si>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</si>
  <si>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</si>
  <si>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</si>
  <si>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</si>
  <si>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</si>
  <si>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</si>
  <si>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</si>
  <si>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</si>
  <si>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</si>
  <si>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</si>
  <si>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</si>
  <si>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</si>
  <si>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</si>
  <si>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</si>
  <si>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</si>
  <si>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</si>
  <si>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</si>
  <si>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</si>
  <si>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</si>
  <si>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</si>
  <si>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</si>
  <si>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</si>
  <si>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</si>
  <si>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</si>
  <si>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</si>
  <si>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</si>
  <si>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</si>
  <si>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</si>
  <si>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</si>
  <si>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</si>
  <si>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</si>
  <si>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</si>
  <si>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</si>
  <si>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</si>
  <si>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</si>
  <si>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</si>
  <si>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</si>
  <si>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</si>
  <si>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</si>
  <si>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</si>
  <si>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</si>
  <si>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</si>
  <si>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</si>
  <si>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</si>
  <si>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</si>
  <si>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</si>
  <si>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</si>
  <si>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</si>
  <si>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</si>
  <si>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</si>
  <si>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</si>
  <si>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</si>
  <si>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</si>
  <si>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</si>
  <si>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</si>
  <si>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</si>
  <si>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</si>
  <si>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</si>
  <si>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</si>
  <si>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</si>
  <si>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</si>
  <si>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</si>
  <si>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</si>
  <si>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</si>
  <si>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</si>
  <si>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</si>
  <si>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</si>
  <si>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</si>
  <si>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</si>
  <si>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</si>
  <si>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</si>
  <si>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</si>
  <si>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</si>
  <si>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</si>
  <si>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</si>
  <si>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</si>
  <si>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</si>
  <si>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</si>
  <si>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</si>
  <si>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</si>
  <si>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</si>
  <si>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</si>
  <si>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</si>
  <si>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</si>
  <si>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</si>
  <si>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</si>
  <si>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</si>
  <si>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</si>
  <si>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</si>
  <si>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</si>
  <si>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</si>
  <si>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</si>
  <si>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</si>
  <si>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</si>
  <si>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</si>
  <si>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</si>
  <si>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</si>
  <si>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</si>
  <si>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</si>
  <si>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</si>
  <si>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</si>
  <si>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</si>
  <si>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</si>
  <si>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</si>
  <si>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</si>
  <si>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</si>
  <si>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</si>
  <si>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</si>
  <si>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</si>
  <si>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</si>
  <si>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</si>
  <si>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</si>
  <si>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</si>
  <si>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</si>
  <si>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</si>
  <si>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</si>
  <si>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</si>
  <si>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</si>
  <si>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</si>
  <si>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</si>
  <si>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</si>
  <si>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</si>
  <si>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</si>
  <si>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</si>
  <si>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</si>
  <si>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</si>
  <si>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</si>
  <si>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</si>
  <si>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</si>
  <si>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</si>
  <si>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</si>
  <si>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</si>
  <si>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</si>
  <si>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</si>
  <si>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</si>
  <si>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</si>
  <si>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</si>
  <si>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</si>
  <si>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</si>
  <si>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</si>
  <si>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</si>
  <si>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</si>
  <si>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</si>
  <si>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</si>
  <si>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</si>
  <si>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</si>
  <si>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</si>
  <si>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</si>
  <si>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</si>
  <si>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</si>
  <si>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</si>
  <si>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</si>
  <si>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</si>
  <si>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</si>
  <si>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</si>
  <si>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</si>
  <si>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</si>
  <si>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</si>
  <si>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</si>
  <si>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</si>
  <si>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</si>
  <si>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</si>
  <si>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</si>
  <si>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</si>
  <si>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</si>
  <si>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</si>
  <si>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</si>
  <si>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</si>
  <si>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</si>
  <si>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</si>
  <si>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</si>
  <si>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</si>
  <si>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</si>
  <si>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</si>
  <si>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</si>
  <si>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</si>
  <si>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</si>
  <si>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</si>
  <si>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</si>
  <si>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</si>
  <si>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</si>
  <si>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</si>
  <si>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</si>
  <si>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</si>
  <si>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</si>
  <si>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</si>
  <si>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</si>
  <si>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</si>
  <si>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</si>
  <si>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</si>
  <si>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</si>
  <si>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</si>
  <si>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</si>
  <si>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</si>
  <si>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</si>
  <si>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</si>
  <si>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</si>
  <si>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</si>
  <si>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</si>
  <si>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</si>
  <si>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</si>
  <si>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</si>
  <si>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</si>
  <si>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</si>
  <si>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</si>
  <si>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</si>
  <si>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</si>
  <si>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</si>
  <si>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</si>
  <si>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</si>
  <si>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</si>
  <si>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</si>
  <si>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</si>
  <si>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</si>
  <si>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</si>
  <si>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</si>
  <si>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</si>
  <si>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</si>
  <si>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</si>
  <si>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</si>
  <si>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</si>
  <si>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</si>
  <si>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</si>
  <si>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</si>
  <si>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</si>
  <si>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</si>
  <si>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</si>
  <si>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</si>
  <si>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</si>
  <si>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</si>
  <si>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</si>
  <si>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</si>
  <si>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</si>
  <si>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</si>
  <si>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</si>
  <si>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</si>
  <si>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</si>
  <si>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</si>
  <si>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</si>
  <si>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</si>
  <si>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</si>
  <si>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</si>
  <si>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</si>
  <si>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</si>
  <si>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</si>
  <si>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</si>
  <si>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</si>
  <si>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</si>
  <si>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</si>
  <si>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</si>
  <si>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</si>
  <si>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</si>
  <si>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</si>
  <si>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</si>
  <si>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</si>
  <si>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</si>
  <si>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</si>
  <si>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</si>
  <si>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</si>
  <si>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</si>
  <si>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</si>
  <si>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</si>
  <si>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</si>
  <si>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</si>
  <si>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</si>
  <si>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</si>
  <si>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</si>
  <si>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</si>
  <si>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</si>
  <si>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</si>
  <si>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</si>
  <si>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</si>
  <si>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</si>
  <si>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</si>
  <si>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</si>
  <si>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</si>
  <si>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</si>
  <si>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</si>
  <si>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</si>
  <si>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</si>
  <si>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</si>
  <si>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</si>
  <si>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</si>
  <si>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</si>
  <si>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</si>
  <si>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</si>
  <si>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</si>
  <si>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</si>
  <si>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</si>
  <si>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</si>
  <si>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</si>
  <si>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</si>
  <si>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</si>
  <si>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</si>
  <si>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</si>
  <si>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</si>
  <si>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</si>
  <si>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</si>
  <si>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</si>
  <si>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</si>
  <si>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</si>
  <si>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</si>
  <si>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</si>
  <si>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</si>
  <si>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</si>
  <si>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</si>
  <si>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</si>
  <si>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</si>
  <si>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</si>
  <si>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</si>
  <si>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</si>
  <si>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</si>
  <si>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</si>
  <si>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</si>
  <si>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</si>
  <si>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</si>
  <si>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</si>
  <si>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</si>
  <si>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</si>
  <si>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</si>
  <si>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</si>
  <si>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</si>
  <si>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</si>
  <si>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</si>
  <si>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</si>
  <si>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</si>
  <si>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</si>
  <si>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</si>
  <si>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</si>
  <si>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</si>
  <si>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</si>
  <si>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</si>
  <si>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</si>
  <si>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</si>
  <si>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</si>
  <si>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</si>
  <si>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</si>
  <si>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</si>
  <si>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</si>
  <si>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</si>
  <si>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</si>
  <si>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</si>
  <si>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</si>
  <si>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</si>
  <si>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</si>
  <si>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</si>
  <si>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</si>
  <si>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</si>
  <si>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</si>
  <si>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</si>
  <si>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</si>
  <si>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</si>
  <si>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</si>
  <si>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</si>
  <si>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</si>
  <si>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</si>
  <si>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</si>
  <si>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</si>
  <si>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</si>
  <si>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</si>
  <si>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</si>
  <si>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</si>
  <si>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</si>
  <si>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</si>
  <si>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</si>
  <si>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</si>
  <si>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</si>
  <si>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</si>
  <si>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</si>
  <si>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</si>
  <si>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</si>
  <si>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</si>
  <si>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</si>
  <si>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</si>
  <si>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</si>
  <si>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</si>
  <si>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</si>
  <si>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</si>
  <si>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</si>
  <si>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</si>
  <si>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</si>
  <si>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</si>
  <si>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</si>
  <si>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</si>
  <si>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</si>
  <si>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</si>
  <si>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</si>
  <si>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</si>
  <si>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</si>
  <si>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</si>
  <si>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</si>
  <si>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</si>
  <si>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</si>
  <si>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</si>
  <si>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</si>
  <si>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</si>
  <si>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</si>
  <si>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</si>
  <si>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</si>
  <si>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</si>
  <si>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</si>
  <si>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</si>
  <si>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</si>
  <si>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</si>
  <si>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</si>
  <si>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</si>
  <si>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</si>
  <si>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</si>
  <si>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</si>
  <si>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</si>
  <si>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</si>
  <si>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</si>
  <si>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</si>
  <si>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</si>
  <si>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</si>
  <si>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</si>
  <si>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</si>
  <si>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</si>
  <si>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</si>
  <si>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</si>
  <si>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</si>
  <si>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</si>
  <si>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</si>
  <si>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</si>
  <si>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</si>
  <si>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</si>
  <si>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</si>
  <si>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</si>
  <si>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</si>
  <si>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</si>
  <si>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</si>
  <si>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</si>
  <si>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</si>
  <si>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</si>
  <si>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</si>
  <si>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</si>
  <si>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</si>
  <si>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</si>
  <si>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</si>
  <si>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</si>
  <si>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</si>
  <si>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</si>
  <si>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</si>
  <si>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</si>
  <si>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</si>
  <si>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</si>
  <si>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</si>
  <si>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</si>
  <si>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</si>
  <si>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</si>
  <si>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</si>
  <si>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</si>
  <si>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</si>
  <si>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</si>
  <si>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</si>
  <si>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</si>
  <si>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</si>
  <si>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</si>
  <si>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</si>
  <si>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</si>
  <si>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</si>
  <si>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</si>
  <si>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</si>
  <si>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</si>
  <si>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</si>
  <si>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</si>
  <si>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</si>
  <si>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</si>
  <si>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</si>
  <si>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</si>
  <si>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</si>
  <si>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</si>
  <si>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</si>
  <si>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</si>
  <si>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</si>
  <si>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</si>
  <si>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</si>
  <si>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</si>
  <si>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</si>
  <si>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</si>
  <si>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</si>
  <si>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</si>
  <si>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</si>
  <si>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</si>
  <si>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</si>
  <si>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</si>
  <si>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</si>
  <si>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</si>
  <si>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</si>
  <si>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</si>
  <si>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</si>
  <si>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</si>
  <si>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</si>
  <si>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</si>
  <si>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</si>
  <si>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</si>
  <si>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</si>
  <si>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</si>
  <si>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</si>
  <si>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</si>
  <si>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</si>
  <si>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</si>
  <si>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</si>
  <si>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</si>
  <si>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</si>
  <si>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</si>
  <si>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</si>
  <si>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</si>
  <si>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</si>
  <si>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</si>
  <si>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</si>
  <si>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</si>
  <si>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</si>
  <si>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</si>
  <si>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</si>
  <si>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</si>
  <si>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</si>
  <si>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</si>
  <si>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</si>
  <si>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</si>
  <si>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</si>
  <si>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</si>
  <si>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</si>
  <si>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</si>
  <si>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</si>
  <si>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</si>
  <si>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</si>
  <si>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</si>
  <si>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</si>
  <si>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</si>
  <si>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</si>
  <si>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</si>
  <si>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</si>
  <si>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</si>
  <si>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</si>
  <si>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</si>
  <si>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</si>
  <si>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</si>
  <si>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</si>
  <si>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</si>
  <si>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</si>
  <si>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</si>
  <si>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</si>
  <si>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</si>
  <si>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</si>
  <si>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</si>
  <si>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</si>
  <si>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</si>
  <si>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</si>
  <si>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</si>
  <si>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</si>
  <si>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</si>
  <si>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</si>
  <si>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</si>
  <si>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</si>
  <si>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</si>
  <si>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</si>
  <si>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</si>
  <si>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</si>
  <si>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</si>
  <si>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</si>
  <si>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</si>
  <si>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</si>
  <si>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</si>
  <si>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</si>
  <si>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</si>
  <si>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</si>
  <si>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</si>
  <si>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</si>
  <si>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</si>
  <si>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</si>
  <si>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</si>
  <si>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</si>
  <si>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</si>
  <si>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</si>
  <si>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</si>
  <si>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</si>
  <si>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</si>
  <si>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</si>
  <si>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</si>
  <si>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</si>
  <si>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</si>
  <si>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</si>
  <si>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</si>
  <si>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</si>
  <si>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</si>
  <si>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</si>
  <si>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</si>
  <si>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</si>
  <si>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</si>
  <si>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</si>
  <si>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</si>
  <si>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</si>
  <si>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</si>
  <si>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</si>
  <si>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</si>
  <si>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</si>
  <si>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</si>
  <si>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</si>
  <si>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</si>
  <si>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</si>
  <si>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</si>
  <si>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</si>
  <si>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</si>
  <si>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</si>
  <si>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</si>
  <si>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</si>
  <si>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</si>
  <si>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</si>
  <si>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</si>
  <si>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</si>
  <si>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</si>
  <si>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</si>
  <si>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</si>
  <si>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</si>
  <si>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</si>
  <si>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</si>
  <si>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</si>
  <si>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</si>
  <si>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</si>
  <si>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</si>
  <si>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</si>
  <si>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</si>
  <si>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</si>
  <si>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</si>
  <si>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</si>
  <si>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</si>
  <si>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</si>
  <si>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</si>
  <si>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</si>
  <si>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</si>
  <si>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</si>
  <si>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</si>
  <si>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</si>
  <si>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</si>
  <si>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</si>
  <si>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</si>
  <si>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</si>
  <si>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</si>
  <si>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</si>
  <si>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</si>
  <si>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</si>
  <si>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</si>
  <si>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</si>
  <si>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</si>
  <si>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</si>
  <si>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</si>
  <si>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</si>
  <si>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</si>
  <si>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</si>
  <si>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</si>
  <si>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</si>
  <si>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</si>
  <si>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</si>
  <si>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</si>
  <si>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</si>
  <si>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</si>
  <si>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</si>
  <si>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</si>
  <si>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</si>
  <si>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</si>
  <si>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</si>
  <si>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</si>
  <si>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</si>
  <si>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</si>
  <si>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</si>
  <si>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</si>
  <si>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</si>
  <si>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</si>
  <si>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</si>
  <si>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</si>
  <si>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</si>
  <si>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</si>
  <si>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</si>
  <si>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</si>
  <si>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</si>
  <si>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</si>
  <si>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</si>
  <si>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</si>
  <si>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</si>
  <si>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</si>
  <si>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</si>
  <si>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</si>
  <si>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</si>
  <si>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</si>
  <si>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</si>
  <si>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</si>
  <si>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</si>
  <si>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</si>
  <si>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</si>
  <si>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</si>
  <si>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</si>
  <si>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</si>
  <si>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</si>
  <si>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</si>
  <si>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</si>
  <si>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</si>
  <si>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</si>
  <si>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</si>
  <si>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</si>
  <si>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</si>
  <si>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</si>
  <si>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</si>
  <si>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</si>
  <si>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</si>
  <si>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</si>
  <si>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</si>
  <si>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</si>
  <si>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</si>
  <si>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</si>
  <si>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</si>
  <si>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</si>
  <si>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</si>
  <si>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</si>
  <si>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</si>
  <si>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</si>
  <si>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</si>
  <si>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</si>
  <si>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</si>
  <si>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</si>
  <si>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</si>
  <si>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</si>
  <si>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</si>
  <si>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</si>
  <si>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</si>
  <si>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</si>
  <si>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</si>
  <si>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</si>
  <si>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</si>
  <si>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</si>
  <si>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</si>
  <si>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</si>
  <si>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</si>
  <si>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</si>
  <si>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</si>
  <si>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</si>
  <si>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</si>
  <si>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</si>
  <si>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</si>
  <si>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</si>
  <si>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</si>
  <si>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</si>
  <si>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</si>
  <si>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</si>
  <si>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</si>
  <si>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</si>
  <si>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</si>
  <si>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</si>
  <si>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</si>
  <si>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</si>
  <si>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</si>
  <si>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</si>
  <si>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</si>
  <si>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</si>
  <si>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</si>
  <si>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</si>
  <si>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</si>
  <si>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</si>
  <si>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</si>
  <si>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</si>
  <si>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</si>
  <si>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</si>
  <si>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</si>
  <si>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</si>
  <si>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</si>
  <si>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</si>
  <si>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</si>
  <si>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</si>
  <si>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</si>
  <si>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</si>
  <si>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</si>
  <si>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</si>
  <si>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</si>
  <si>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</si>
  <si>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</si>
  <si>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</si>
  <si>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</si>
  <si>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</si>
  <si>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</si>
  <si>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</si>
  <si>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</si>
  <si>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</si>
  <si>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</si>
  <si>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</si>
  <si>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</si>
  <si>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</si>
  <si>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</si>
  <si>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</si>
  <si>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</si>
  <si>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</si>
  <si>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</si>
  <si>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</si>
  <si>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</si>
  <si>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</si>
  <si>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</si>
  <si>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</si>
  <si>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</si>
  <si>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</si>
  <si>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</si>
  <si>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</si>
  <si>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</si>
  <si>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</si>
  <si>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</si>
  <si>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</si>
  <si>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</si>
  <si>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</si>
  <si>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</si>
  <si>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</si>
  <si>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</si>
  <si>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</si>
  <si>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</si>
  <si>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</si>
  <si>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</si>
  <si>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</si>
  <si>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</si>
  <si>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</si>
  <si>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</si>
  <si>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</si>
  <si>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</si>
  <si>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</si>
  <si>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</si>
  <si>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</si>
  <si>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</si>
  <si>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</si>
  <si>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</si>
  <si>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</si>
  <si>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</si>
  <si>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</si>
  <si>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</si>
  <si>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</si>
  <si>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</si>
  <si>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</si>
  <si>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</si>
  <si>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</si>
  <si>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</si>
  <si>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</si>
  <si>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</si>
  <si>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</si>
  <si>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</si>
  <si>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</si>
  <si>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</si>
  <si>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</si>
  <si>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</si>
  <si>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</si>
  <si>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</si>
  <si>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</si>
  <si>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</si>
  <si>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</si>
  <si>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</si>
  <si>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</si>
  <si>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</si>
  <si>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</si>
  <si>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</si>
  <si>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</si>
  <si>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</si>
  <si>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</si>
  <si>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</si>
  <si>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</si>
  <si>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</si>
  <si>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</si>
  <si>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</si>
  <si>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</si>
  <si>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</si>
  <si>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</si>
  <si>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</si>
  <si>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</si>
  <si>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</si>
  <si>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</si>
  <si>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</si>
  <si>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</si>
  <si>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</si>
  <si>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</si>
  <si>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</si>
  <si>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</si>
  <si>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</si>
  <si>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</si>
  <si>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</si>
  <si>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</si>
  <si>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</si>
  <si>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</si>
  <si>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</si>
  <si>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</si>
  <si>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</si>
  <si>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</si>
  <si>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</si>
  <si>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</si>
  <si>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</si>
  <si>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</si>
  <si>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</si>
  <si>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</si>
  <si>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</si>
  <si>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</si>
  <si>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</si>
  <si>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</si>
  <si>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</si>
  <si>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</si>
  <si>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</si>
  <si>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</si>
  <si>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</si>
  <si>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</si>
  <si>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</si>
  <si>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</si>
  <si>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</si>
  <si>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</si>
  <si>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</si>
  <si>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</si>
  <si>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</si>
  <si>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</si>
  <si>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</si>
  <si>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</si>
  <si>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</si>
  <si>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</si>
  <si>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</si>
  <si>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</si>
  <si>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</si>
  <si>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</si>
  <si>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</si>
  <si>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</si>
  <si>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</si>
  <si>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</si>
  <si>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</si>
  <si>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</si>
  <si>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</si>
  <si>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</si>
  <si>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</si>
  <si>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</si>
  <si>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</si>
  <si>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</si>
  <si>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</si>
  <si>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</si>
  <si>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</si>
  <si>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</si>
  <si>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</si>
  <si>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</si>
  <si>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</si>
  <si>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</si>
  <si>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</si>
  <si>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</si>
  <si>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</si>
  <si>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</si>
  <si>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</si>
  <si>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</si>
  <si>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</si>
  <si>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</si>
  <si>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</si>
  <si>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</si>
  <si>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</si>
  <si>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</si>
  <si>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</si>
  <si>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</si>
  <si>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</si>
  <si>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</si>
  <si>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</si>
  <si>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</si>
  <si>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</si>
  <si>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</si>
  <si>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</si>
  <si>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</si>
  <si>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</si>
  <si>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</si>
  <si>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</si>
  <si>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</si>
  <si>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</si>
  <si>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</si>
  <si>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</si>
  <si>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</si>
  <si>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</si>
  <si>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</si>
  <si>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</si>
  <si>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</si>
  <si>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</si>
  <si>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</si>
  <si>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</si>
  <si>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</si>
  <si>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</si>
  <si>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</si>
  <si>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</si>
  <si>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</si>
  <si>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</si>
  <si>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</si>
  <si>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</si>
  <si>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</si>
  <si>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</si>
  <si>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</si>
  <si>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</si>
  <si>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</si>
  <si>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</si>
  <si>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</si>
  <si>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</si>
  <si>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</si>
  <si>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</si>
  <si>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</si>
  <si>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</si>
  <si>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</si>
  <si>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</si>
  <si>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</si>
  <si>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</si>
  <si>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</si>
  <si>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</si>
  <si>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</si>
  <si>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</si>
  <si>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</si>
  <si>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</si>
  <si>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</si>
  <si>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</si>
  <si>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</si>
  <si>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</si>
  <si>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</si>
  <si>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</si>
  <si>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</si>
  <si>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</si>
  <si>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</si>
  <si>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</si>
  <si>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</si>
  <si>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</si>
  <si>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</si>
  <si>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</si>
  <si>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</si>
  <si>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</si>
  <si>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</si>
  <si>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</si>
  <si>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</si>
  <si>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</si>
  <si>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</si>
  <si>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</si>
  <si>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</si>
  <si>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</si>
  <si>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</si>
  <si>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</si>
  <si>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</si>
  <si>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</si>
  <si>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</si>
  <si>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</si>
  <si>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</si>
  <si>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</si>
  <si>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</si>
  <si>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</si>
  <si>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</si>
  <si>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</si>
  <si>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</si>
  <si>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</si>
  <si>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</si>
  <si>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</si>
  <si>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</si>
  <si>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</si>
  <si>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</si>
  <si>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</si>
  <si>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</si>
  <si>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</si>
  <si>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</si>
  <si>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</si>
  <si>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</si>
  <si>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</si>
  <si>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</si>
  <si>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</si>
  <si>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</si>
  <si>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</si>
  <si>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</si>
  <si>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</si>
  <si>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</si>
  <si>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</si>
  <si>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</si>
  <si>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</si>
  <si>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</si>
  <si>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</si>
  <si>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</si>
  <si>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</si>
  <si>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</si>
  <si>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</si>
  <si>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</si>
  <si>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</si>
  <si>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</si>
  <si>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</si>
  <si>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</si>
  <si>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</si>
  <si>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</si>
  <si>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</si>
  <si>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</si>
  <si>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</si>
  <si>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</si>
  <si>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</si>
  <si>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</si>
  <si>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</si>
  <si>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</si>
  <si>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</si>
  <si>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</si>
  <si>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</si>
  <si>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</si>
  <si>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</si>
  <si>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</si>
  <si>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</si>
  <si>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</si>
  <si>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</si>
  <si>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</si>
  <si>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</si>
  <si>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</si>
  <si>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</si>
  <si>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</si>
  <si>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</si>
  <si>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</si>
  <si>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</si>
  <si>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</si>
  <si>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</si>
  <si>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</si>
  <si>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</si>
  <si>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</si>
  <si>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</si>
  <si>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</si>
  <si>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</si>
  <si>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</si>
  <si>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</si>
  <si>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</si>
  <si>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</si>
  <si>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</si>
  <si>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</si>
  <si>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</si>
  <si>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</si>
  <si>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</si>
  <si>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</si>
  <si>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</si>
  <si>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</si>
  <si>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</si>
  <si>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</si>
  <si>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</si>
  <si>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</si>
  <si>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</si>
  <si>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</si>
  <si>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</si>
  <si>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</si>
  <si>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</si>
  <si>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</si>
  <si>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</si>
  <si>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</si>
  <si>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</si>
  <si>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</si>
  <si>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</si>
  <si>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</si>
  <si>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</si>
  <si>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</si>
  <si>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</si>
  <si>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</si>
  <si>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</si>
  <si>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</si>
  <si>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</si>
  <si>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</si>
  <si>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</si>
  <si>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</si>
  <si>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</si>
  <si>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</si>
  <si>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</si>
  <si>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</si>
  <si>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</si>
  <si>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</si>
  <si>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</si>
  <si>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</si>
  <si>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</si>
  <si>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</si>
  <si>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</si>
  <si>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</si>
  <si>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</si>
  <si>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</si>
  <si>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</si>
  <si>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</si>
  <si>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</si>
  <si>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</si>
  <si>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</si>
  <si>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</si>
  <si>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</si>
  <si>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</si>
  <si>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</si>
  <si>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</si>
  <si>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</si>
  <si>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</si>
  <si>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</si>
  <si>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</si>
  <si>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</si>
  <si>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</si>
  <si>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</si>
  <si>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</si>
  <si>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</si>
  <si>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</si>
  <si>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</si>
  <si>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</si>
  <si>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</si>
  <si>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</si>
  <si>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</si>
  <si>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</si>
  <si>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</si>
  <si>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</si>
  <si>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</si>
  <si>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</si>
  <si>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</si>
  <si>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</si>
  <si>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</si>
  <si>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</si>
  <si>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</si>
  <si>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</si>
  <si>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</si>
  <si>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</si>
  <si>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</si>
  <si>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</si>
  <si>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</si>
  <si>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</si>
  <si>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</si>
  <si>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</si>
  <si>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</si>
  <si>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</si>
  <si>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</si>
  <si>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</si>
  <si>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</si>
  <si>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</si>
  <si>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</si>
  <si>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</si>
  <si>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</si>
  <si>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</si>
  <si>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</si>
  <si>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</si>
  <si>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</si>
  <si>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</si>
  <si>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</si>
  <si>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</si>
  <si>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</si>
  <si>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</si>
  <si>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</si>
  <si>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</si>
  <si>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</si>
  <si>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</si>
  <si>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</si>
  <si>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</si>
  <si>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</si>
  <si>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</si>
  <si>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</si>
  <si>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</si>
  <si>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</si>
  <si>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</si>
  <si>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</si>
  <si>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</si>
  <si>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</si>
  <si>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</si>
  <si>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</si>
  <si>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</si>
  <si>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</si>
  <si>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</si>
  <si>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</si>
  <si>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</si>
  <si>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</si>
  <si>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</si>
  <si>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</si>
  <si>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</si>
  <si>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</si>
  <si>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</si>
  <si>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</si>
  <si>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</si>
  <si>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</si>
  <si>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</si>
  <si>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</si>
  <si>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</si>
  <si>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</si>
  <si>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</si>
  <si>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</si>
  <si>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</si>
  <si>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</si>
  <si>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</si>
  <si>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</si>
  <si>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</si>
  <si>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</si>
  <si>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</si>
  <si>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</si>
  <si>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</si>
  <si>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</si>
  <si>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</si>
  <si>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</si>
  <si>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</si>
  <si>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</si>
  <si>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</si>
  <si>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</si>
  <si>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</si>
  <si>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</si>
  <si>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</si>
  <si>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</si>
  <si>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</si>
  <si>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</si>
  <si>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</si>
  <si>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</si>
  <si>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</si>
  <si>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</si>
  <si>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</si>
  <si>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</si>
  <si>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</si>
  <si>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</si>
  <si>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</si>
  <si>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</si>
  <si>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</si>
  <si>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</si>
  <si>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</si>
  <si>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</si>
  <si>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</si>
  <si>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</si>
  <si>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</si>
  <si>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</si>
  <si>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</si>
  <si>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</si>
  <si>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</si>
  <si>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</si>
  <si>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</si>
  <si>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</si>
  <si>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</si>
  <si>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</si>
  <si>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</si>
  <si>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</si>
  <si>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</si>
  <si>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</si>
  <si>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</si>
  <si>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</si>
  <si>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</si>
  <si>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</si>
  <si>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</si>
  <si>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</si>
  <si>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</si>
  <si>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</si>
  <si>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</si>
  <si>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</si>
  <si>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</si>
  <si>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</si>
  <si>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</si>
  <si>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</si>
  <si>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</si>
  <si>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</si>
  <si>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</si>
  <si>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</si>
  <si>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</si>
  <si>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</si>
  <si>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</si>
  <si>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</si>
  <si>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</si>
  <si>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</si>
  <si>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</si>
  <si>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</si>
  <si>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</si>
  <si>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</si>
  <si>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</si>
  <si>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</si>
  <si>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</si>
  <si>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</si>
  <si>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</si>
  <si>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</si>
  <si>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</si>
  <si>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</si>
  <si>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</si>
  <si>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</si>
  <si>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</si>
  <si>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</si>
  <si>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</si>
  <si>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</si>
  <si>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</si>
  <si>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</si>
  <si>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</si>
  <si>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</si>
  <si>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</si>
  <si>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</si>
  <si>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</si>
  <si>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</si>
  <si>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</si>
  <si>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</si>
  <si>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</si>
  <si>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</si>
  <si>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</si>
  <si>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</si>
  <si>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</si>
  <si>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</si>
  <si>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</si>
  <si>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</si>
  <si>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</si>
  <si>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</si>
  <si>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</si>
  <si>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</si>
  <si>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</si>
  <si>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</si>
  <si>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</si>
  <si>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</si>
  <si>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</si>
  <si>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</si>
  <si>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</si>
  <si>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</si>
  <si>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</si>
  <si>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</si>
  <si>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</si>
  <si>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</si>
  <si>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</si>
  <si>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</si>
  <si>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</si>
  <si>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</si>
  <si>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</si>
  <si>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</si>
  <si>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</si>
  <si>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</si>
  <si>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</si>
  <si>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</si>
  <si>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</si>
  <si>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</si>
  <si>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</si>
  <si>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</si>
  <si>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</si>
  <si>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</si>
  <si>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</si>
  <si>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</si>
  <si>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</si>
  <si>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</si>
  <si>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</si>
  <si>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</si>
  <si>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</si>
  <si>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</si>
  <si>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</si>
  <si>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</si>
  <si>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</si>
  <si>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</si>
  <si>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</si>
  <si>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</si>
  <si>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</si>
  <si>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</si>
  <si>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</si>
  <si>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</si>
  <si>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</si>
  <si>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</si>
  <si>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</si>
  <si>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</si>
  <si>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</si>
  <si>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</si>
  <si>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</si>
  <si>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</si>
  <si>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</si>
  <si>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</si>
  <si>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</si>
  <si>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</si>
  <si>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</si>
  <si>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</si>
  <si>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</si>
  <si>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</si>
  <si>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</si>
  <si>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</si>
  <si>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</si>
  <si>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</si>
  <si>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</si>
  <si>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</si>
  <si>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</si>
  <si>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</si>
  <si>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</si>
  <si>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</si>
  <si>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</si>
  <si>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</si>
  <si>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</si>
  <si>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</si>
  <si>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</si>
  <si>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</si>
  <si>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</si>
  <si>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</si>
  <si>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</si>
  <si>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</si>
  <si>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</si>
  <si>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</si>
  <si>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</si>
  <si>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</si>
  <si>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</si>
  <si>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</si>
  <si>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</si>
  <si>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</si>
  <si>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</si>
  <si>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</si>
  <si>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</si>
  <si>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</si>
  <si>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</si>
  <si>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</si>
  <si>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</si>
  <si>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</si>
  <si>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</si>
  <si>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</si>
  <si>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</si>
  <si>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</si>
  <si>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</si>
  <si>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</si>
  <si>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</si>
  <si>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</si>
  <si>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</si>
  <si>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</si>
  <si>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</si>
  <si>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</si>
  <si>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</si>
  <si>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</si>
  <si>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</si>
  <si>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</si>
  <si>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</si>
  <si>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</si>
  <si>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</si>
  <si>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</si>
  <si>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</si>
  <si>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</si>
  <si>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</si>
  <si>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</si>
  <si>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</si>
  <si>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</si>
  <si>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</si>
  <si>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</si>
  <si>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</si>
  <si>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</si>
  <si>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</si>
  <si>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</si>
  <si>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</si>
  <si>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</si>
  <si>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</si>
  <si>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</si>
  <si>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</si>
  <si>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</si>
  <si>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</si>
  <si>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</si>
  <si>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</si>
  <si>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</si>
  <si>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</si>
  <si>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</si>
  <si>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</si>
  <si>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</si>
  <si>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</si>
  <si>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</si>
  <si>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</si>
  <si>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</si>
  <si>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</si>
  <si>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</si>
  <si>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</si>
  <si>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</si>
  <si>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</si>
  <si>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</si>
  <si>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</si>
  <si>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</si>
  <si>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</si>
  <si>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</si>
  <si>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</si>
  <si>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</si>
  <si>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</si>
  <si>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</si>
  <si>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</si>
  <si>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</si>
  <si>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</si>
  <si>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</si>
  <si>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</si>
  <si>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</si>
  <si>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</si>
  <si>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</si>
  <si>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</si>
  <si>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</si>
  <si>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</si>
  <si>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</si>
  <si>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</si>
  <si>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</si>
  <si>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</si>
  <si>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</si>
  <si>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</si>
  <si>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</si>
  <si>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</si>
  <si>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</si>
  <si>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</si>
  <si>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</si>
  <si>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</si>
  <si>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</si>
  <si>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</si>
  <si>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</si>
  <si>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</si>
  <si>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</si>
  <si>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</si>
  <si>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</si>
  <si>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</si>
  <si>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</si>
  <si>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</si>
  <si>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</si>
  <si>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</si>
  <si>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</si>
  <si>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</si>
  <si>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</si>
  <si>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</si>
  <si>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</si>
  <si>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</si>
  <si>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</si>
  <si>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</si>
  <si>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</si>
  <si>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</si>
  <si>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</si>
  <si>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</si>
  <si>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</si>
  <si>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</si>
  <si>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</si>
  <si>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</si>
  <si>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</si>
  <si>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</si>
  <si>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</si>
  <si>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</si>
  <si>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</si>
  <si>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</si>
  <si>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</si>
  <si>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</si>
  <si>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</si>
  <si>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</si>
  <si>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</si>
  <si>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</si>
  <si>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</si>
  <si>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</si>
  <si>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</si>
  <si>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</si>
  <si>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</si>
  <si>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</si>
  <si>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</si>
  <si>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</si>
  <si>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</si>
  <si>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</si>
  <si>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</si>
  <si>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</si>
  <si>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</si>
  <si>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</si>
  <si>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</si>
  <si>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</si>
  <si>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</si>
  <si>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</si>
  <si>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</si>
  <si>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</si>
  <si>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</si>
  <si>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</si>
  <si>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</si>
  <si>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</si>
  <si>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</si>
  <si>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</si>
  <si>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</si>
  <si>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</si>
  <si>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</si>
  <si>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</si>
  <si>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</si>
  <si>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</si>
  <si>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</si>
  <si>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</si>
  <si>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</si>
  <si>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</si>
  <si>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</si>
  <si>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</si>
  <si>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</si>
  <si>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</si>
  <si>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</si>
  <si>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</si>
  <si>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</si>
  <si>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</si>
  <si>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</si>
  <si>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</si>
  <si>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</si>
  <si>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</si>
  <si>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</si>
  <si>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</si>
  <si>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</si>
  <si>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</si>
  <si>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</si>
  <si>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</si>
  <si>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</si>
  <si>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</si>
  <si>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</si>
  <si>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</si>
  <si>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</si>
  <si>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</si>
  <si>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</si>
  <si>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</si>
  <si>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</si>
  <si>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</si>
  <si>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</si>
  <si>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</si>
  <si>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</si>
  <si>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</si>
  <si>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</si>
  <si>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</si>
  <si>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</si>
  <si>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</si>
  <si>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</si>
  <si>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</si>
  <si>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</si>
  <si>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</si>
  <si>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</si>
  <si>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</si>
  <si>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</si>
  <si>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</si>
  <si>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</si>
  <si>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</si>
  <si>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</si>
  <si>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</si>
  <si>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</si>
  <si>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</si>
  <si>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</si>
  <si>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</si>
  <si>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</si>
  <si>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</si>
  <si>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</si>
  <si>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</si>
  <si>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</si>
  <si>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</si>
  <si>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</si>
  <si>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</si>
  <si>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</si>
  <si>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</si>
  <si>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</si>
  <si>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</si>
  <si>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</si>
  <si>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</si>
  <si>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</si>
  <si>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</si>
  <si>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</si>
  <si>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</si>
  <si>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</si>
  <si>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</si>
  <si>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</si>
  <si>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</si>
  <si>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</si>
  <si>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</si>
  <si>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</si>
  <si>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</si>
  <si>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</si>
  <si>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</si>
  <si>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</si>
  <si>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</si>
  <si>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</si>
  <si>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</si>
  <si>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</si>
  <si>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</si>
  <si>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</si>
  <si>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</si>
  <si>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</si>
  <si>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</si>
  <si>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</si>
  <si>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</si>
  <si>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</si>
  <si>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</si>
  <si>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</si>
  <si>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</si>
  <si>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</si>
  <si>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</si>
  <si>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</si>
  <si>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</si>
  <si>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</si>
  <si>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</si>
  <si>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</si>
  <si>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</si>
  <si>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</si>
  <si>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</si>
  <si>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</si>
  <si>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</si>
  <si>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</si>
  <si>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</si>
  <si>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</si>
  <si>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</si>
  <si>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</si>
  <si>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</si>
  <si>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</si>
  <si>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</si>
  <si>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</si>
  <si>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</si>
  <si>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</si>
  <si>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</si>
  <si>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</si>
  <si>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</si>
  <si>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</si>
  <si>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</si>
  <si>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</si>
  <si>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</si>
  <si>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</si>
  <si>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</si>
  <si>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</si>
  <si>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</si>
  <si>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</si>
  <si>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</si>
  <si>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</si>
  <si>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</si>
  <si>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</si>
  <si>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</si>
  <si>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</si>
  <si>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</si>
  <si>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</si>
  <si>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</si>
  <si>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</si>
  <si>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</si>
  <si>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</si>
  <si>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</si>
  <si>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</si>
  <si>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</si>
  <si>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</si>
  <si>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</si>
  <si>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</si>
  <si>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</si>
  <si>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</si>
  <si>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</si>
  <si>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</si>
  <si>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</si>
  <si>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</si>
  <si>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</si>
  <si>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</si>
  <si>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</si>
  <si>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</si>
  <si>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</si>
  <si>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</si>
  <si>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</si>
  <si>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</si>
  <si>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</si>
  <si>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</si>
  <si>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</si>
  <si>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</si>
  <si>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</si>
  <si>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</si>
  <si>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</si>
  <si>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</si>
  <si>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</si>
  <si>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</si>
  <si>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</si>
  <si>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</si>
  <si>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</si>
  <si>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</si>
  <si>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</si>
  <si>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</si>
  <si>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</si>
  <si>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</si>
  <si>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</si>
  <si>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</si>
  <si>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</si>
  <si>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</si>
  <si>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</si>
  <si>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</si>
  <si>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</si>
  <si>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</si>
  <si>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</si>
  <si>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</si>
  <si>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</si>
  <si>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</si>
  <si>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</si>
  <si>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</si>
  <si>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</si>
  <si>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</si>
  <si>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</si>
  <si>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</si>
  <si>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</si>
  <si>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</si>
  <si>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</si>
  <si>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</si>
  <si>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</si>
  <si>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</si>
  <si>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</si>
  <si>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</si>
  <si>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</si>
  <si>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</si>
  <si>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</si>
  <si>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</si>
  <si>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</si>
  <si>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</si>
  <si>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</si>
  <si>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</si>
  <si>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</si>
  <si>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</si>
  <si>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</si>
  <si>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</si>
  <si>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</si>
  <si>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</si>
  <si>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</si>
  <si>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</si>
  <si>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</si>
  <si>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</si>
  <si>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</si>
  <si>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</si>
  <si>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</si>
  <si>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</si>
  <si>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</si>
  <si>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</si>
  <si>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</si>
  <si>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</si>
  <si>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</si>
  <si>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</si>
  <si>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</si>
  <si>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</si>
  <si>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</si>
  <si>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</si>
  <si>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</si>
  <si>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</si>
  <si>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</si>
  <si>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</si>
  <si>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</si>
  <si>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</si>
  <si>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</si>
  <si>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</si>
  <si>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</si>
  <si>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</si>
  <si>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</si>
  <si>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</si>
  <si>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</si>
  <si>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</si>
  <si>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</si>
  <si>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</si>
  <si>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</si>
  <si>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</si>
  <si>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</si>
  <si>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</si>
  <si>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</si>
  <si>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</si>
  <si>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</si>
  <si>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</si>
  <si>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</si>
  <si>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</si>
  <si>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</si>
  <si>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</si>
  <si>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</si>
  <si>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</si>
  <si>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</si>
  <si>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</si>
  <si>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</si>
  <si>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</si>
  <si>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</si>
  <si>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</si>
  <si>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</si>
  <si>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</si>
  <si>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</si>
  <si>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</si>
  <si>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</si>
  <si>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</si>
  <si>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</si>
  <si>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</si>
  <si>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</si>
  <si>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</si>
  <si>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</si>
  <si>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</si>
  <si>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</si>
  <si>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</si>
  <si>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</si>
  <si>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</si>
  <si>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</si>
  <si>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</si>
  <si>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</si>
  <si>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</si>
  <si>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</si>
  <si>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</si>
  <si>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</si>
  <si>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</si>
  <si>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</si>
  <si>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</si>
  <si>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</si>
  <si>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</si>
  <si>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</si>
  <si>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</si>
  <si>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</si>
  <si>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</si>
  <si>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</si>
  <si>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</si>
  <si>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</si>
  <si>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</si>
  <si>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</si>
  <si>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</si>
  <si>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</si>
  <si>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</si>
  <si>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</si>
  <si>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</si>
  <si>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</si>
  <si>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</si>
  <si>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</si>
  <si>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</si>
  <si>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</si>
  <si>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</si>
  <si>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</si>
  <si>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</si>
  <si>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</si>
  <si>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</si>
  <si>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</si>
  <si>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</si>
  <si>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</si>
  <si>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</si>
  <si>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</si>
  <si>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</si>
  <si>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</si>
  <si>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</si>
  <si>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</si>
  <si>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</si>
  <si>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</si>
  <si>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</si>
  <si>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</si>
  <si>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</si>
  <si>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</si>
  <si>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</si>
  <si>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</si>
  <si>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</si>
  <si>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</si>
  <si>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</si>
  <si>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</si>
  <si>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</si>
  <si>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</si>
  <si>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</si>
  <si>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</si>
  <si>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</si>
  <si>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</si>
  <si>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</si>
  <si>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</si>
  <si>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</si>
  <si>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</si>
  <si>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</si>
  <si>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</si>
  <si>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</si>
  <si>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</si>
  <si>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</si>
  <si>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</si>
  <si>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</si>
  <si>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</si>
  <si>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</si>
  <si>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</si>
  <si>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</si>
  <si>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</si>
  <si>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</si>
  <si>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</si>
  <si>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</si>
  <si>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</si>
  <si>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</si>
  <si>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</si>
  <si>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</si>
  <si>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</si>
  <si>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</si>
  <si>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</si>
  <si>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</si>
  <si>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</si>
  <si>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</si>
  <si>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</si>
  <si>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</si>
  <si>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</si>
  <si>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</si>
  <si>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</si>
  <si>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</si>
  <si>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</si>
  <si>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</si>
  <si>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</si>
  <si>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</si>
  <si>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</si>
  <si>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</si>
  <si>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</si>
  <si>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</si>
  <si>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</si>
  <si>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</si>
  <si>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</si>
  <si>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</si>
  <si>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</si>
  <si>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</si>
  <si>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</si>
  <si>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</si>
  <si>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</si>
  <si>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</si>
  <si>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</si>
  <si>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</si>
  <si>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</si>
  <si>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</si>
  <si>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</si>
  <si>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</si>
  <si>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</si>
  <si>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</si>
  <si>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</si>
  <si>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</si>
  <si>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</si>
  <si>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</si>
  <si>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</si>
  <si>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</si>
  <si>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</si>
  <si>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</si>
  <si>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</si>
  <si>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</si>
  <si>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</si>
  <si>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</si>
  <si>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</si>
  <si>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</si>
  <si>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</si>
  <si>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</si>
  <si>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</si>
  <si>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</si>
  <si>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</si>
  <si>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</si>
  <si>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</si>
  <si>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</si>
  <si>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</si>
  <si>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</si>
  <si>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</si>
  <si>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</si>
  <si>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</si>
  <si>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</si>
  <si>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</si>
  <si>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</si>
  <si>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</si>
  <si>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</si>
  <si>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</si>
  <si>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</si>
  <si>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</si>
  <si>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</si>
  <si>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</si>
  <si>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</si>
  <si>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</si>
  <si>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</si>
  <si>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</si>
  <si>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</si>
  <si>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</si>
  <si>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</si>
  <si>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</si>
  <si>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</si>
  <si>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</si>
  <si>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</si>
  <si>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</si>
  <si>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</si>
  <si>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</si>
  <si>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</si>
  <si>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</si>
  <si>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</si>
  <si>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</si>
  <si>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</si>
  <si>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</si>
  <si>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</si>
  <si>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</si>
  <si>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</si>
  <si>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</si>
  <si>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</si>
  <si>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</si>
  <si>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</si>
  <si>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</si>
  <si>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</si>
  <si>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</si>
  <si>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</si>
  <si>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</si>
  <si>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</si>
  <si>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</si>
  <si>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</si>
  <si>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</si>
  <si>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</si>
  <si>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</si>
  <si>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</si>
  <si>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</si>
  <si>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</si>
  <si>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</si>
  <si>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</si>
  <si>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</si>
  <si>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</si>
  <si>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</si>
  <si>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</si>
  <si>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</si>
  <si>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</si>
  <si>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</si>
  <si>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</si>
  <si>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</si>
  <si>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</si>
  <si>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</si>
  <si>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</si>
  <si>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</si>
  <si>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</si>
  <si>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</si>
  <si>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</si>
  <si>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</si>
  <si>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</si>
  <si>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</si>
  <si>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</si>
  <si>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</si>
  <si>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</si>
  <si>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</si>
  <si>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</si>
  <si>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</si>
  <si>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</si>
  <si>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</si>
  <si>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</si>
  <si>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</si>
  <si>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</si>
  <si>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</si>
  <si>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</si>
  <si>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</si>
  <si>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</si>
  <si>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</si>
  <si>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</si>
  <si>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</si>
  <si>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</si>
  <si>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</si>
  <si>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</si>
  <si>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</si>
  <si>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</si>
  <si>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</si>
  <si>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</si>
  <si>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</si>
  <si>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</si>
  <si>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</si>
  <si>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</si>
  <si>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</si>
  <si>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</si>
  <si>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</si>
  <si>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</si>
  <si>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</si>
  <si>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</si>
  <si>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</si>
  <si>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</si>
  <si>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</si>
  <si>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</si>
  <si>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</si>
  <si>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</si>
  <si>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</si>
  <si>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</si>
  <si>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</si>
  <si>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</si>
  <si>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</si>
  <si>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</si>
  <si>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</si>
  <si>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</si>
  <si>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</si>
  <si>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</si>
  <si>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</si>
  <si>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</si>
  <si>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</si>
  <si>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</si>
  <si>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</si>
  <si>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</si>
  <si>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</si>
  <si>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</si>
  <si>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</si>
  <si>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</si>
  <si>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</si>
  <si>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</si>
  <si>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</si>
  <si>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</si>
  <si>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</si>
  <si>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</si>
  <si>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</si>
  <si>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</si>
  <si>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</si>
  <si>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</si>
  <si>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</si>
  <si>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</si>
  <si>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</si>
  <si>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</si>
  <si>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</si>
  <si>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</si>
  <si>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</si>
  <si>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</si>
  <si>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</si>
  <si>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</si>
  <si>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</si>
  <si>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</si>
  <si>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</si>
  <si>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</si>
  <si>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</si>
  <si>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</si>
  <si>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</si>
  <si>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</si>
  <si>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</si>
  <si>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</si>
  <si>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</si>
  <si>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</si>
  <si>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</si>
  <si>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</si>
  <si>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</si>
  <si>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</si>
  <si>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</si>
  <si>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</si>
  <si>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</si>
  <si>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</si>
  <si>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</si>
  <si>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</si>
  <si>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</si>
  <si>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</si>
  <si>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</si>
  <si>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</si>
  <si>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</si>
  <si>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</si>
  <si>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</si>
  <si>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</si>
  <si>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</si>
  <si>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</si>
  <si>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</si>
  <si>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</si>
  <si>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</si>
  <si>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</si>
  <si>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</si>
  <si>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</si>
  <si>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</si>
  <si>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</si>
  <si>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</si>
  <si>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</si>
  <si>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</si>
  <si>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</si>
  <si>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</si>
  <si>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</si>
  <si>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</si>
  <si>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</si>
  <si>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</si>
  <si>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</si>
  <si>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</si>
  <si>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</si>
  <si>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</si>
  <si>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</si>
  <si>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</si>
  <si>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</si>
  <si>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</si>
  <si>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</si>
  <si>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</si>
  <si>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</si>
  <si>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</si>
  <si>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</si>
  <si>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</si>
  <si>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</si>
  <si>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</si>
  <si>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</si>
  <si>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</si>
  <si>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</si>
  <si>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</si>
  <si>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</si>
  <si>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</si>
  <si>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</si>
  <si>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</si>
  <si>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</si>
  <si>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</si>
  <si>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</si>
  <si>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</si>
  <si>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</si>
  <si>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</si>
  <si>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</si>
  <si>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</si>
  <si>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</si>
  <si>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</si>
  <si>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</si>
  <si>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</si>
  <si>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</si>
  <si>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</si>
  <si>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</si>
  <si>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</si>
  <si>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</si>
  <si>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</si>
  <si>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</si>
  <si>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</si>
  <si>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</si>
  <si>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</si>
  <si>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</si>
  <si>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</si>
  <si>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</si>
  <si>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</si>
  <si>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</si>
  <si>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</si>
  <si>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</si>
  <si>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</si>
  <si>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</si>
  <si>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</si>
  <si>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</si>
  <si>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</si>
  <si>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</si>
  <si>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</si>
  <si>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</si>
  <si>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</si>
  <si>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</si>
  <si>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</si>
  <si>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</si>
  <si>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</si>
  <si>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</si>
  <si>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</si>
  <si>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</si>
  <si>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</si>
  <si>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</si>
  <si>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</si>
  <si>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</si>
  <si>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</si>
  <si>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</si>
  <si>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</si>
  <si>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</si>
  <si>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</si>
  <si>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</si>
  <si>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</si>
  <si>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</si>
  <si>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</si>
  <si>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</si>
  <si>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</si>
  <si>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</si>
  <si>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</si>
  <si>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</si>
  <si>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</si>
  <si>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</si>
  <si>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</si>
  <si>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</si>
  <si>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</si>
  <si>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</si>
  <si>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</si>
  <si>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</si>
  <si>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</si>
  <si>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</si>
  <si>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y brindar atención integral a niños, niñas, mediante un modelo de atención integral en el Magdal+H54:H66ena,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</si>
  <si>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 xml:space="preserve"> 2021-47-10001247</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</si>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</sst>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A171" zoomScale="95" zoomScaleNormal="95"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1" t="s">
        <v>0</v>
      </c>
      <c r="D2" s="130"/>
      <c r="E2" s="130"/>
      <c r="F2" s="130"/>
      <c r="G2" s="130"/>
      <c r="H2" s="130"/>
      <c r="I2" s="130"/>
      <c r="J2" s="130"/>
      <c r="K2" s="130"/>
      <c r="L2" s="182" t="s">
        <v>1</v>
      </c>
      <c r="M2" s="183"/>
      <c r="N2" s="184" t="s">
        <v>2</v>
      </c>
      <c r="O2" s="185"/>
      <c r="P2" s="1"/>
      <c r="Q2" s="1"/>
      <c r="R2" s="1"/>
      <c r="S2" s="1"/>
      <c r="T2" s="1"/>
      <c r="U2" s="1"/>
      <c r="V2" s="1"/>
      <c r="W2" s="1"/>
      <c r="X2" s="1"/>
      <c r="Y2" s="1"/>
      <c r="Z2" s="1"/>
      <c r="AA2" s="1"/>
      <c r="AB2" s="1"/>
    </row>
    <row r="3" spans="1:28" ht="33" customHeight="1">
      <c r="A3" s="4"/>
      <c r="B3" s="5"/>
      <c r="C3" s="156"/>
      <c r="D3" s="139"/>
      <c r="E3" s="139"/>
      <c r="F3" s="139"/>
      <c r="G3" s="139"/>
      <c r="H3" s="139"/>
      <c r="I3" s="139"/>
      <c r="J3" s="139"/>
      <c r="K3" s="139"/>
      <c r="L3" s="186" t="s">
        <v>3</v>
      </c>
      <c r="M3" s="148"/>
      <c r="N3" s="186" t="s">
        <v>4</v>
      </c>
      <c r="O3" s="187"/>
      <c r="P3" s="1"/>
      <c r="Q3" s="1"/>
      <c r="R3" s="1"/>
      <c r="S3" s="1"/>
      <c r="T3" s="1"/>
      <c r="U3" s="1"/>
      <c r="V3" s="1"/>
      <c r="W3" s="1"/>
      <c r="X3" s="1"/>
      <c r="Y3" s="1"/>
      <c r="Z3" s="1"/>
      <c r="AA3" s="1"/>
      <c r="AB3" s="1"/>
    </row>
    <row r="4" spans="1:28" ht="24.75" customHeight="1">
      <c r="A4" s="6"/>
      <c r="B4" s="7"/>
      <c r="C4" s="132"/>
      <c r="D4" s="133"/>
      <c r="E4" s="133"/>
      <c r="F4" s="133"/>
      <c r="G4" s="133"/>
      <c r="H4" s="133"/>
      <c r="I4" s="133"/>
      <c r="J4" s="133"/>
      <c r="K4" s="133"/>
      <c r="L4" s="188" t="s">
        <v>5</v>
      </c>
      <c r="M4" s="189"/>
      <c r="N4" s="189"/>
      <c r="O4" s="190"/>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6" t="s">
        <v>6</v>
      </c>
      <c r="B6" s="127"/>
      <c r="C6" s="127"/>
      <c r="D6" s="127"/>
      <c r="E6" s="127"/>
      <c r="F6" s="127"/>
      <c r="G6" s="127"/>
      <c r="H6" s="127"/>
      <c r="I6" s="127"/>
      <c r="J6" s="127"/>
      <c r="K6" s="127"/>
      <c r="L6" s="127"/>
      <c r="M6" s="127"/>
      <c r="N6" s="127"/>
      <c r="O6" s="12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7" t="str">
        <f>HYPERLINK("#MI_Oferente_Singular!A114","CAPACIDAD RESIDUAL")</f>
        <v>CAPACIDAD RESIDUAL</v>
      </c>
      <c r="F8" s="178"/>
      <c r="G8" s="17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7" t="str">
        <f>HYPERLINK("#MI_Oferente_Singular!A162","TALENTO HUMANO")</f>
        <v>TALENTO HUMANO</v>
      </c>
      <c r="F9" s="178"/>
      <c r="G9" s="17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7" t="str">
        <f>HYPERLINK("#MI_Oferente_Singular!F162","INFRAESTRUCTURA")</f>
        <v>INFRAESTRUCTURA</v>
      </c>
      <c r="F10" s="178"/>
      <c r="G10" s="17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0" t="s">
        <v>12</v>
      </c>
      <c r="M15" s="139"/>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6" t="s">
        <v>14</v>
      </c>
      <c r="B17" s="127"/>
      <c r="C17" s="127"/>
      <c r="D17" s="127"/>
      <c r="E17" s="127"/>
      <c r="F17" s="127"/>
      <c r="G17" s="171"/>
      <c r="H17" s="126" t="s">
        <v>15</v>
      </c>
      <c r="I17" s="127"/>
      <c r="J17" s="127"/>
      <c r="K17" s="127"/>
      <c r="L17" s="127"/>
      <c r="M17" s="127"/>
      <c r="N17" s="127"/>
      <c r="O17" s="12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6"/>
      <c r="I20" s="40" t="s">
        <v>133</v>
      </c>
      <c r="J20" s="41" t="s">
        <v>266</v>
      </c>
      <c r="K20" s="42">
        <v>2896103680</v>
      </c>
      <c r="L20" s="43"/>
      <c r="M20" s="43">
        <v>44561</v>
      </c>
      <c r="N20" s="44">
        <f t="shared" ref="N20:N35" si="0">+(M20-L20)/30</f>
        <v>1485.3666666666666</v>
      </c>
      <c r="O20" s="45"/>
      <c r="P20" s="1"/>
      <c r="Q20" s="1"/>
      <c r="R20" s="1"/>
      <c r="S20" s="1"/>
      <c r="T20" s="1"/>
      <c r="U20" s="46"/>
      <c r="V20" s="47">
        <f t="shared" ref="V20:W20" ca="1" si="1">NOW()</f>
        <v>44193.994959837961</v>
      </c>
      <c r="W20" s="47">
        <f t="shared" ca="1" si="1"/>
        <v>44193.994959837961</v>
      </c>
      <c r="X20" s="1"/>
      <c r="Y20" s="1"/>
      <c r="Z20" s="1"/>
      <c r="AA20" s="1"/>
      <c r="AB20" s="1"/>
    </row>
    <row r="21" spans="1:28" ht="30" customHeight="1" outlineLevel="1">
      <c r="A21" s="4"/>
      <c r="B21" s="48"/>
      <c r="C21" s="1"/>
      <c r="D21" s="1"/>
      <c r="E21" s="1"/>
      <c r="F21" s="1"/>
      <c r="G21" s="1"/>
      <c r="H21" s="34"/>
      <c r="I21" s="40" t="s">
        <v>133</v>
      </c>
      <c r="J21" s="41" t="s">
        <v>327</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133</v>
      </c>
      <c r="J22" s="41" t="s">
        <v>533</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2" t="s">
        <v>24</v>
      </c>
      <c r="C37" s="139"/>
      <c r="D37" s="139"/>
      <c r="E37" s="139"/>
      <c r="F37" s="139"/>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3" t="str">
        <f>VLOOKUP(B20,EAS!A2:B1439,2,0)</f>
        <v>CORPORACIÓN INFANCIA Y DESARROLLO LA CID</v>
      </c>
      <c r="C38" s="174"/>
      <c r="D38" s="174"/>
      <c r="E38" s="174"/>
      <c r="F38" s="175"/>
      <c r="G38" s="1"/>
      <c r="H38" s="55"/>
      <c r="I38" s="176"/>
      <c r="J38" s="174"/>
      <c r="K38" s="174"/>
      <c r="L38" s="174"/>
      <c r="M38" s="174"/>
      <c r="N38" s="175"/>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8" t="s">
        <v>2726</v>
      </c>
      <c r="J39" s="159"/>
      <c r="K39" s="159"/>
      <c r="L39" s="159"/>
      <c r="M39" s="159"/>
      <c r="N39" s="160"/>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6" t="s">
        <v>26</v>
      </c>
      <c r="B41" s="127"/>
      <c r="C41" s="127"/>
      <c r="D41" s="127"/>
      <c r="E41" s="127"/>
      <c r="F41" s="127"/>
      <c r="G41" s="127"/>
      <c r="H41" s="127"/>
      <c r="I41" s="127"/>
      <c r="J41" s="127"/>
      <c r="K41" s="127"/>
      <c r="L41" s="127"/>
      <c r="M41" s="127"/>
      <c r="N41" s="127"/>
      <c r="O41" s="12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1" t="s">
        <v>27</v>
      </c>
      <c r="B43" s="162"/>
      <c r="C43" s="162"/>
      <c r="D43" s="162"/>
      <c r="E43" s="162"/>
      <c r="F43" s="162"/>
      <c r="G43" s="162"/>
      <c r="H43" s="162"/>
      <c r="I43" s="162"/>
      <c r="J43" s="162"/>
      <c r="K43" s="162"/>
      <c r="L43" s="162"/>
      <c r="M43" s="162"/>
      <c r="N43" s="162"/>
      <c r="O43" s="163"/>
      <c r="P43" s="10"/>
      <c r="Q43" s="10"/>
      <c r="R43" s="10"/>
      <c r="S43" s="10"/>
      <c r="T43" s="10"/>
      <c r="U43" s="10"/>
      <c r="V43" s="10"/>
      <c r="W43" s="10"/>
      <c r="X43" s="10"/>
      <c r="Y43" s="10"/>
      <c r="Z43" s="10"/>
      <c r="AA43" s="10"/>
      <c r="AB43" s="10"/>
    </row>
    <row r="44" spans="1:28" ht="15" customHeight="1">
      <c r="A44" s="129" t="s">
        <v>28</v>
      </c>
      <c r="B44" s="130"/>
      <c r="C44" s="130"/>
      <c r="D44" s="130"/>
      <c r="E44" s="130"/>
      <c r="F44" s="130"/>
      <c r="G44" s="130"/>
      <c r="H44" s="130"/>
      <c r="I44" s="130"/>
      <c r="J44" s="130"/>
      <c r="K44" s="130"/>
      <c r="L44" s="130"/>
      <c r="M44" s="130"/>
      <c r="N44" s="130"/>
      <c r="O44" s="131"/>
      <c r="P44" s="1"/>
      <c r="Q44" s="1"/>
      <c r="R44" s="1"/>
      <c r="S44" s="1"/>
      <c r="T44" s="1"/>
      <c r="U44" s="1"/>
      <c r="V44" s="1"/>
      <c r="W44" s="1"/>
      <c r="X44" s="1"/>
      <c r="Y44" s="1"/>
      <c r="Z44" s="1"/>
      <c r="AA44" s="1"/>
      <c r="AB44" s="1"/>
    </row>
    <row r="45" spans="1:28" ht="15.75" customHeight="1">
      <c r="A45" s="164"/>
      <c r="B45" s="165"/>
      <c r="C45" s="165"/>
      <c r="D45" s="165"/>
      <c r="E45" s="165"/>
      <c r="F45" s="165"/>
      <c r="G45" s="165"/>
      <c r="H45" s="165"/>
      <c r="I45" s="165"/>
      <c r="J45" s="165"/>
      <c r="K45" s="165"/>
      <c r="L45" s="165"/>
      <c r="M45" s="165"/>
      <c r="N45" s="165"/>
      <c r="O45" s="166"/>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2727</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2716</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2717</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2718</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2719</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2720</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2721</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2722</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2723</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2724</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2725</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1" t="s">
        <v>42</v>
      </c>
      <c r="B109" s="162"/>
      <c r="C109" s="162"/>
      <c r="D109" s="162"/>
      <c r="E109" s="162"/>
      <c r="F109" s="162"/>
      <c r="G109" s="162"/>
      <c r="H109" s="162"/>
      <c r="I109" s="162"/>
      <c r="J109" s="162"/>
      <c r="K109" s="162"/>
      <c r="L109" s="162"/>
      <c r="M109" s="162"/>
      <c r="N109" s="162"/>
      <c r="O109" s="163"/>
      <c r="P109" s="10"/>
      <c r="Q109" s="10"/>
      <c r="R109" s="10"/>
      <c r="S109" s="10"/>
      <c r="T109" s="10"/>
      <c r="U109" s="10"/>
      <c r="V109" s="10"/>
      <c r="W109" s="10"/>
      <c r="X109" s="10"/>
      <c r="Y109" s="10"/>
      <c r="Z109" s="10"/>
      <c r="AA109" s="10"/>
      <c r="AB109" s="10"/>
    </row>
    <row r="110" spans="1:28" ht="15" customHeight="1">
      <c r="A110" s="129" t="s">
        <v>43</v>
      </c>
      <c r="B110" s="130"/>
      <c r="C110" s="130"/>
      <c r="D110" s="130"/>
      <c r="E110" s="130"/>
      <c r="F110" s="130"/>
      <c r="G110" s="130"/>
      <c r="H110" s="130"/>
      <c r="I110" s="130"/>
      <c r="J110" s="130"/>
      <c r="K110" s="130"/>
      <c r="L110" s="130"/>
      <c r="M110" s="130"/>
      <c r="N110" s="130"/>
      <c r="O110" s="131"/>
      <c r="P110" s="1"/>
      <c r="Q110" s="1"/>
      <c r="R110" s="1"/>
      <c r="S110" s="1"/>
      <c r="T110" s="1"/>
      <c r="U110" s="1"/>
      <c r="V110" s="1"/>
      <c r="W110" s="1"/>
      <c r="X110" s="1"/>
      <c r="Y110" s="1"/>
      <c r="Z110" s="1"/>
      <c r="AA110" s="1"/>
      <c r="AB110" s="1"/>
    </row>
    <row r="111" spans="1:28" ht="15.75" customHeight="1">
      <c r="A111" s="164"/>
      <c r="B111" s="165"/>
      <c r="C111" s="165"/>
      <c r="D111" s="165"/>
      <c r="E111" s="165"/>
      <c r="F111" s="165"/>
      <c r="G111" s="165"/>
      <c r="H111" s="165"/>
      <c r="I111" s="165"/>
      <c r="J111" s="165"/>
      <c r="K111" s="165"/>
      <c r="L111" s="165"/>
      <c r="M111" s="165"/>
      <c r="N111" s="165"/>
      <c r="O111" s="166"/>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9" t="s">
        <v>29</v>
      </c>
      <c r="J112" s="14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65"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6" t="s">
        <v>48</v>
      </c>
      <c r="B162" s="127"/>
      <c r="C162" s="127"/>
      <c r="D162" s="127"/>
      <c r="E162" s="128"/>
      <c r="F162" s="170" t="s">
        <v>49</v>
      </c>
      <c r="G162" s="127"/>
      <c r="H162" s="171"/>
      <c r="I162" s="126" t="s">
        <v>50</v>
      </c>
      <c r="J162" s="127"/>
      <c r="K162" s="127"/>
      <c r="L162" s="127"/>
      <c r="M162" s="127"/>
      <c r="N162" s="127"/>
      <c r="O162" s="128"/>
      <c r="P162" s="10"/>
      <c r="Q162" s="10"/>
      <c r="R162" s="10"/>
      <c r="S162" s="10"/>
      <c r="T162" s="10"/>
      <c r="U162" s="10"/>
      <c r="V162" s="10"/>
      <c r="W162" s="10"/>
      <c r="X162" s="10"/>
      <c r="Y162" s="10"/>
      <c r="Z162" s="10"/>
      <c r="AA162" s="10"/>
      <c r="AB162" s="10"/>
    </row>
    <row r="163" spans="1:28" ht="51.75" customHeight="1">
      <c r="A163" s="168" t="s">
        <v>51</v>
      </c>
      <c r="B163" s="139"/>
      <c r="C163" s="139"/>
      <c r="D163" s="139"/>
      <c r="E163" s="155"/>
      <c r="F163" s="167" t="s">
        <v>52</v>
      </c>
      <c r="G163" s="139"/>
      <c r="H163" s="139"/>
      <c r="I163" s="168" t="s">
        <v>53</v>
      </c>
      <c r="J163" s="139"/>
      <c r="K163" s="139"/>
      <c r="L163" s="139"/>
      <c r="M163" s="139"/>
      <c r="N163" s="139"/>
      <c r="O163" s="15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2" t="s">
        <v>55</v>
      </c>
      <c r="C165" s="139"/>
      <c r="D165" s="139"/>
      <c r="E165" s="5"/>
      <c r="F165" s="1"/>
      <c r="G165" s="152" t="s">
        <v>55</v>
      </c>
      <c r="H165" s="139"/>
      <c r="I165" s="153" t="s">
        <v>56</v>
      </c>
      <c r="J165" s="139"/>
      <c r="K165" s="139"/>
      <c r="L165" s="139"/>
      <c r="M165" s="139"/>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4" t="s">
        <v>58</v>
      </c>
      <c r="J167" s="139"/>
      <c r="K167" s="139"/>
      <c r="L167" s="139"/>
      <c r="M167" s="139"/>
      <c r="N167" s="139"/>
      <c r="O167" s="155"/>
      <c r="P167" s="1"/>
      <c r="Q167" s="1"/>
      <c r="R167" s="1"/>
      <c r="S167" s="1"/>
      <c r="T167" s="1"/>
      <c r="U167" s="11"/>
      <c r="V167" s="1"/>
      <c r="W167" s="1"/>
      <c r="X167" s="1"/>
      <c r="Y167" s="1"/>
      <c r="Z167" s="1"/>
      <c r="AA167" s="1"/>
      <c r="AB167" s="1"/>
    </row>
    <row r="168" spans="1:28" ht="15.75" customHeight="1">
      <c r="A168" s="4"/>
      <c r="B168" s="157" t="s">
        <v>59</v>
      </c>
      <c r="C168" s="139"/>
      <c r="D168" s="139"/>
      <c r="E168" s="5"/>
      <c r="F168" s="1"/>
      <c r="G168" s="1"/>
      <c r="H168" s="86" t="s">
        <v>60</v>
      </c>
      <c r="I168" s="156"/>
      <c r="J168" s="139"/>
      <c r="K168" s="139"/>
      <c r="L168" s="139"/>
      <c r="M168" s="139"/>
      <c r="N168" s="139"/>
      <c r="O168" s="15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6" t="s">
        <v>63</v>
      </c>
      <c r="B172" s="127"/>
      <c r="C172" s="127"/>
      <c r="D172" s="127"/>
      <c r="E172" s="127"/>
      <c r="F172" s="127"/>
      <c r="G172" s="127"/>
      <c r="H172" s="127"/>
      <c r="I172" s="127"/>
      <c r="J172" s="127"/>
      <c r="K172" s="127"/>
      <c r="L172" s="127"/>
      <c r="M172" s="127"/>
      <c r="N172" s="127"/>
      <c r="O172" s="128"/>
      <c r="P172" s="10"/>
      <c r="Q172" s="10"/>
      <c r="R172" s="10"/>
      <c r="S172" s="10"/>
      <c r="T172" s="10"/>
      <c r="U172" s="10"/>
      <c r="V172" s="10"/>
      <c r="W172" s="10"/>
      <c r="X172" s="10"/>
      <c r="Y172" s="10"/>
      <c r="Z172" s="10"/>
      <c r="AA172" s="10"/>
      <c r="AB172" s="10"/>
    </row>
    <row r="173" spans="1:28" ht="15" customHeight="1">
      <c r="A173" s="129" t="s">
        <v>64</v>
      </c>
      <c r="B173" s="130"/>
      <c r="C173" s="130"/>
      <c r="D173" s="130"/>
      <c r="E173" s="130"/>
      <c r="F173" s="130"/>
      <c r="G173" s="130"/>
      <c r="H173" s="130"/>
      <c r="I173" s="130"/>
      <c r="J173" s="130"/>
      <c r="K173" s="130"/>
      <c r="L173" s="130"/>
      <c r="M173" s="130"/>
      <c r="N173" s="130"/>
      <c r="O173" s="131"/>
      <c r="P173" s="1"/>
      <c r="Q173" s="1"/>
      <c r="R173" s="1"/>
      <c r="S173" s="1"/>
      <c r="T173" s="1"/>
      <c r="U173" s="1"/>
      <c r="V173" s="1"/>
      <c r="W173" s="1"/>
      <c r="X173" s="1"/>
      <c r="Y173" s="1"/>
      <c r="Z173" s="1"/>
      <c r="AA173" s="1"/>
      <c r="AB173" s="1"/>
    </row>
    <row r="174" spans="1:28" ht="15.75" customHeight="1">
      <c r="A174" s="132"/>
      <c r="B174" s="133"/>
      <c r="C174" s="133"/>
      <c r="D174" s="133"/>
      <c r="E174" s="133"/>
      <c r="F174" s="133"/>
      <c r="G174" s="133"/>
      <c r="H174" s="133"/>
      <c r="I174" s="133"/>
      <c r="J174" s="133"/>
      <c r="K174" s="133"/>
      <c r="L174" s="133"/>
      <c r="M174" s="133"/>
      <c r="N174" s="133"/>
      <c r="O174" s="13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6" t="s">
        <v>65</v>
      </c>
      <c r="C176" s="147"/>
      <c r="D176" s="147"/>
      <c r="E176" s="147"/>
      <c r="F176" s="147"/>
      <c r="G176" s="148"/>
      <c r="H176" s="33"/>
      <c r="I176" s="146" t="s">
        <v>66</v>
      </c>
      <c r="J176" s="147"/>
      <c r="K176" s="147"/>
      <c r="L176" s="147"/>
      <c r="M176" s="149"/>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0" t="s">
        <v>67</v>
      </c>
      <c r="C177" s="141"/>
      <c r="D177" s="142"/>
      <c r="E177" s="146" t="s">
        <v>68</v>
      </c>
      <c r="F177" s="147"/>
      <c r="G177" s="148"/>
      <c r="H177" s="1"/>
      <c r="I177" s="140" t="s">
        <v>67</v>
      </c>
      <c r="J177" s="141"/>
      <c r="K177" s="141"/>
      <c r="L177" s="142"/>
      <c r="M177" s="150" t="s">
        <v>69</v>
      </c>
      <c r="N177" s="1"/>
      <c r="O177" s="5"/>
      <c r="P177" s="1"/>
      <c r="Q177" s="10"/>
      <c r="R177" s="10"/>
      <c r="S177" s="10"/>
      <c r="T177" s="10"/>
      <c r="U177" s="10"/>
      <c r="V177" s="10"/>
      <c r="W177" s="10"/>
      <c r="X177" s="10"/>
      <c r="Y177" s="10"/>
      <c r="Z177" s="10"/>
      <c r="AA177" s="10"/>
      <c r="AB177" s="10"/>
    </row>
    <row r="178" spans="1:28" ht="15.75" customHeight="1">
      <c r="A178" s="4"/>
      <c r="B178" s="143"/>
      <c r="C178" s="144"/>
      <c r="D178" s="145"/>
      <c r="E178" s="90" t="s">
        <v>70</v>
      </c>
      <c r="F178" s="91" t="s">
        <v>71</v>
      </c>
      <c r="G178" s="91" t="s">
        <v>72</v>
      </c>
      <c r="H178" s="1"/>
      <c r="I178" s="143"/>
      <c r="J178" s="144"/>
      <c r="K178" s="144"/>
      <c r="L178" s="145"/>
      <c r="M178" s="151"/>
      <c r="N178" s="1"/>
      <c r="O178" s="5"/>
      <c r="P178" s="1"/>
      <c r="Q178" s="10"/>
      <c r="R178" s="91" t="s">
        <v>72</v>
      </c>
      <c r="S178" s="10"/>
      <c r="T178" s="10"/>
      <c r="U178" s="191" t="s">
        <v>73</v>
      </c>
      <c r="V178" s="147"/>
      <c r="W178" s="148"/>
      <c r="X178" s="92">
        <v>0.02</v>
      </c>
      <c r="Y178" s="93"/>
      <c r="Z178" s="94" t="str">
        <f t="shared" ref="Z178:Z180" si="8">IF(Y178&gt;0,SUM(E180+Y178),"")</f>
        <v/>
      </c>
      <c r="AA178" s="10"/>
      <c r="AB178" s="10"/>
    </row>
    <row r="179" spans="1:28" ht="15.75" customHeight="1">
      <c r="A179" s="4"/>
      <c r="B179" s="135" t="s">
        <v>65</v>
      </c>
      <c r="C179" s="136"/>
      <c r="D179" s="137"/>
      <c r="E179" s="95">
        <v>0.02</v>
      </c>
      <c r="F179" s="96">
        <v>0.01</v>
      </c>
      <c r="G179" s="94">
        <f>IF(F179&gt;0,SUM(E179+F179),"")</f>
        <v>0.03</v>
      </c>
      <c r="H179" s="1"/>
      <c r="I179" s="135" t="s">
        <v>74</v>
      </c>
      <c r="J179" s="136"/>
      <c r="K179" s="136"/>
      <c r="L179" s="137"/>
      <c r="M179" s="97"/>
      <c r="N179" s="1"/>
      <c r="O179" s="5"/>
      <c r="P179" s="1"/>
      <c r="Q179" s="10"/>
      <c r="R179" s="98" t="str">
        <f>IF(M179&gt;0,SUM(L179+M179),"")</f>
        <v/>
      </c>
      <c r="S179" s="1"/>
      <c r="T179" s="10"/>
      <c r="U179" s="191" t="s">
        <v>75</v>
      </c>
      <c r="V179" s="147"/>
      <c r="W179" s="148"/>
      <c r="X179" s="92">
        <v>0.02</v>
      </c>
      <c r="Y179" s="93"/>
      <c r="Z179" s="94" t="str">
        <f t="shared" si="8"/>
        <v/>
      </c>
      <c r="AA179" s="10"/>
      <c r="AB179" s="10"/>
    </row>
    <row r="180" spans="1:28" ht="15.75" hidden="1" customHeight="1">
      <c r="A180" s="4"/>
      <c r="B180" s="138"/>
      <c r="C180" s="139"/>
      <c r="D180" s="139"/>
      <c r="E180" s="100"/>
      <c r="F180" s="1"/>
      <c r="G180" s="1"/>
      <c r="H180" s="1"/>
      <c r="I180" s="138"/>
      <c r="J180" s="139"/>
      <c r="K180" s="139"/>
      <c r="L180" s="139"/>
      <c r="M180" s="1"/>
      <c r="N180" s="1"/>
      <c r="O180" s="5"/>
      <c r="P180" s="1"/>
      <c r="Q180" s="10"/>
      <c r="R180" s="98" t="str">
        <f t="shared" ref="R180:R183" si="9">IF(S180&gt;0,SUM(L180+S180),"")</f>
        <v/>
      </c>
      <c r="S180" s="93"/>
      <c r="T180" s="10"/>
      <c r="U180" s="191" t="s">
        <v>76</v>
      </c>
      <c r="V180" s="147"/>
      <c r="W180" s="148"/>
      <c r="X180" s="92">
        <v>0.03</v>
      </c>
      <c r="Y180" s="93"/>
      <c r="Z180" s="94" t="str">
        <f t="shared" si="8"/>
        <v/>
      </c>
      <c r="AA180" s="10"/>
      <c r="AB180" s="10"/>
    </row>
    <row r="181" spans="1:28" ht="15.75" hidden="1" customHeight="1">
      <c r="A181" s="4"/>
      <c r="B181" s="138"/>
      <c r="C181" s="139"/>
      <c r="D181" s="139"/>
      <c r="E181" s="100"/>
      <c r="F181" s="1"/>
      <c r="G181" s="1"/>
      <c r="H181" s="1"/>
      <c r="I181" s="138"/>
      <c r="J181" s="139"/>
      <c r="K181" s="139"/>
      <c r="L181" s="139"/>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8"/>
      <c r="C182" s="139"/>
      <c r="D182" s="139"/>
      <c r="E182" s="100"/>
      <c r="F182" s="1"/>
      <c r="G182" s="1"/>
      <c r="H182" s="1"/>
      <c r="I182" s="138"/>
      <c r="J182" s="139"/>
      <c r="K182" s="139"/>
      <c r="L182" s="139"/>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8"/>
      <c r="J183" s="139"/>
      <c r="K183" s="139"/>
      <c r="L183" s="139"/>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86883110.399999991</v>
      </c>
      <c r="F185" s="105"/>
      <c r="G185" s="1"/>
      <c r="H185" s="1"/>
      <c r="I185" s="101" t="s">
        <v>78</v>
      </c>
      <c r="J185" s="102">
        <f>+SUM(M179:M183)</f>
        <v>0</v>
      </c>
      <c r="K185" s="194" t="s">
        <v>79</v>
      </c>
      <c r="L185" s="139"/>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6" t="s">
        <v>81</v>
      </c>
      <c r="B188" s="127"/>
      <c r="C188" s="127"/>
      <c r="D188" s="127"/>
      <c r="E188" s="127"/>
      <c r="F188" s="127"/>
      <c r="G188" s="127"/>
      <c r="H188" s="127"/>
      <c r="I188" s="127"/>
      <c r="J188" s="127"/>
      <c r="K188" s="127"/>
      <c r="L188" s="127"/>
      <c r="M188" s="127"/>
      <c r="N188" s="127"/>
      <c r="O188" s="128"/>
      <c r="P188" s="10"/>
      <c r="Q188" s="10"/>
      <c r="R188" s="10"/>
      <c r="S188" s="10"/>
      <c r="T188" s="10"/>
      <c r="U188" s="10"/>
      <c r="V188" s="10"/>
      <c r="W188" s="10"/>
      <c r="X188" s="10"/>
      <c r="Y188" s="10"/>
      <c r="Z188" s="10"/>
      <c r="AA188" s="10"/>
      <c r="AB188" s="10"/>
    </row>
    <row r="189" spans="1:28" ht="15" customHeight="1">
      <c r="A189" s="129" t="s">
        <v>82</v>
      </c>
      <c r="B189" s="130"/>
      <c r="C189" s="130"/>
      <c r="D189" s="130"/>
      <c r="E189" s="130"/>
      <c r="F189" s="130"/>
      <c r="G189" s="130"/>
      <c r="H189" s="130"/>
      <c r="I189" s="130"/>
      <c r="J189" s="130"/>
      <c r="K189" s="130"/>
      <c r="L189" s="130"/>
      <c r="M189" s="130"/>
      <c r="N189" s="130"/>
      <c r="O189" s="131"/>
      <c r="P189" s="1"/>
      <c r="Q189" s="1"/>
      <c r="R189" s="1"/>
      <c r="S189" s="1"/>
      <c r="T189" s="1"/>
      <c r="U189" s="1"/>
      <c r="V189" s="1"/>
      <c r="W189" s="1"/>
      <c r="X189" s="1"/>
      <c r="Y189" s="1"/>
      <c r="Z189" s="1"/>
      <c r="AA189" s="1"/>
      <c r="AB189" s="1"/>
    </row>
    <row r="190" spans="1:28" ht="15.75" customHeight="1">
      <c r="A190" s="132"/>
      <c r="B190" s="133"/>
      <c r="C190" s="133"/>
      <c r="D190" s="133"/>
      <c r="E190" s="133"/>
      <c r="F190" s="133"/>
      <c r="G190" s="133"/>
      <c r="H190" s="133"/>
      <c r="I190" s="133"/>
      <c r="J190" s="133"/>
      <c r="K190" s="133"/>
      <c r="L190" s="133"/>
      <c r="M190" s="133"/>
      <c r="N190" s="133"/>
      <c r="O190" s="13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5" t="s">
        <v>83</v>
      </c>
      <c r="C192" s="139"/>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6" t="s">
        <v>88</v>
      </c>
      <c r="B197" s="127"/>
      <c r="C197" s="127"/>
      <c r="D197" s="127"/>
      <c r="E197" s="127"/>
      <c r="F197" s="127"/>
      <c r="G197" s="127"/>
      <c r="H197" s="127"/>
      <c r="I197" s="127"/>
      <c r="J197" s="127"/>
      <c r="K197" s="127"/>
      <c r="L197" s="127"/>
      <c r="M197" s="127"/>
      <c r="N197" s="127"/>
      <c r="O197" s="12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3" t="s">
        <v>89</v>
      </c>
      <c r="C199" s="174"/>
      <c r="D199" s="174"/>
      <c r="E199" s="174"/>
      <c r="F199" s="174"/>
      <c r="G199" s="174"/>
      <c r="H199" s="174"/>
      <c r="I199" s="174"/>
      <c r="J199" s="174"/>
      <c r="K199" s="174"/>
      <c r="L199" s="174"/>
      <c r="M199" s="174"/>
      <c r="N199" s="175"/>
      <c r="O199" s="5"/>
      <c r="P199" s="1"/>
      <c r="Q199" s="1"/>
      <c r="R199" s="1"/>
      <c r="S199" s="1"/>
      <c r="T199" s="1"/>
      <c r="U199" s="1"/>
      <c r="V199" s="1"/>
      <c r="W199" s="1"/>
      <c r="X199" s="1"/>
      <c r="Y199" s="1"/>
      <c r="Z199" s="1"/>
      <c r="AA199" s="1"/>
      <c r="AB199" s="1"/>
    </row>
    <row r="200" spans="1:28" ht="15.75" customHeight="1">
      <c r="A200" s="4"/>
      <c r="B200" s="192"/>
      <c r="C200" s="174"/>
      <c r="D200" s="174"/>
      <c r="E200" s="174"/>
      <c r="F200" s="174"/>
      <c r="G200" s="174"/>
      <c r="H200" s="174"/>
      <c r="I200" s="174"/>
      <c r="J200" s="174"/>
      <c r="K200" s="174"/>
      <c r="L200" s="174"/>
      <c r="M200" s="174"/>
      <c r="N200" s="175"/>
      <c r="O200" s="5"/>
      <c r="P200" s="1"/>
      <c r="Q200" s="1"/>
      <c r="R200" s="1"/>
      <c r="S200" s="1"/>
      <c r="T200" s="1"/>
      <c r="U200" s="1"/>
      <c r="V200" s="1"/>
      <c r="W200" s="1"/>
      <c r="X200" s="1"/>
      <c r="Y200" s="1"/>
      <c r="Z200" s="1"/>
      <c r="AA200" s="1"/>
      <c r="AB200" s="1"/>
    </row>
    <row r="201" spans="1:28" ht="15.75" customHeight="1">
      <c r="A201" s="4"/>
      <c r="B201" s="193" t="s">
        <v>90</v>
      </c>
      <c r="C201" s="174"/>
      <c r="D201" s="174"/>
      <c r="E201" s="174"/>
      <c r="F201" s="174"/>
      <c r="G201" s="174"/>
      <c r="H201" s="174"/>
      <c r="I201" s="174"/>
      <c r="J201" s="174"/>
      <c r="K201" s="174"/>
      <c r="L201" s="174"/>
      <c r="M201" s="174"/>
      <c r="N201" s="175"/>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E0F9092E-26FD-4748-B2EC-EE22A24A1A68}">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