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<sst xmlns="http://schemas.openxmlformats.org/spreadsheetml/2006/main" count="3206" uniqueCount="2733">
  <si>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</si>
  <si>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</si>
  <si>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</si>
  <si>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</si>
  <si>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</si>
  <si>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</si>
  <si>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</si>
  <si>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</si>
  <si>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</si>
  <si>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</si>
  <si>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</si>
  <si>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</si>
  <si>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</si>
  <si>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</si>
  <si>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</si>
  <si>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</si>
  <si>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</si>
  <si>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</si>
  <si>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</si>
  <si>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</si>
  <si>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</si>
  <si>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</si>
  <si>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</si>
  <si>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</si>
  <si>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</si>
  <si>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</si>
  <si>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</si>
  <si>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</si>
  <si>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</si>
  <si>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</si>
  <si>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</si>
  <si>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</si>
  <si>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</si>
  <si>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</si>
  <si>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</si>
  <si>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</si>
  <si>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</si>
  <si>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</si>
  <si>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</si>
  <si>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</si>
  <si>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</si>
  <si>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</si>
  <si>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</si>
  <si>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</si>
  <si>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</si>
  <si>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</si>
  <si>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</si>
  <si>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</si>
  <si>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</si>
  <si>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</si>
  <si>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</si>
  <si>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</si>
  <si>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</si>
  <si>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</si>
  <si>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</si>
  <si>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</si>
  <si>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</si>
  <si>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</si>
  <si>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</si>
  <si>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</si>
  <si>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</si>
  <si>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</si>
  <si>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</si>
  <si>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</si>
  <si>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</si>
  <si>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</si>
  <si>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</si>
  <si>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</si>
  <si>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</si>
  <si>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</si>
  <si>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</si>
  <si>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</si>
  <si>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</si>
  <si>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</si>
  <si>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</si>
  <si>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</si>
  <si>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</si>
  <si>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</si>
  <si>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</si>
  <si>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</si>
  <si>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</si>
  <si>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</si>
  <si>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</si>
  <si>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</si>
  <si>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</si>
  <si>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</si>
  <si>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</si>
  <si>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</si>
  <si>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</si>
  <si>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</si>
  <si>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</si>
  <si>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</si>
  <si>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</si>
  <si>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</si>
  <si>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</si>
  <si>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</si>
  <si>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</si>
  <si>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</si>
  <si>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</si>
  <si>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</si>
  <si>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</si>
  <si>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</si>
  <si>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</si>
  <si>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</si>
  <si>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</si>
  <si>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</si>
  <si>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</si>
  <si>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</si>
  <si>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</si>
  <si>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</si>
  <si>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</si>
  <si>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</si>
  <si>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</si>
  <si>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</si>
  <si>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</si>
  <si>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</si>
  <si>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</si>
  <si>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</si>
  <si>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</si>
  <si>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</si>
  <si>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</si>
  <si>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</si>
  <si>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</si>
  <si>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</si>
  <si>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</si>
  <si>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</si>
  <si>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</si>
  <si>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</si>
  <si>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</si>
  <si>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</si>
  <si>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</si>
  <si>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</si>
  <si>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</si>
  <si>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</si>
  <si>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</si>
  <si>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</si>
  <si>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</si>
  <si>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</si>
  <si>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</si>
  <si>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</si>
  <si>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</si>
  <si>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</si>
  <si>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</si>
  <si>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</si>
  <si>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</si>
  <si>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</si>
  <si>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</si>
  <si>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</si>
  <si>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</si>
  <si>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</si>
  <si>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</si>
  <si>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</si>
  <si>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</si>
  <si>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</si>
  <si>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</si>
  <si>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</si>
  <si>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</si>
  <si>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</si>
  <si>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</si>
  <si>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</si>
  <si>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</si>
  <si>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</si>
  <si>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</si>
  <si>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</si>
  <si>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</si>
  <si>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</si>
  <si>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</si>
  <si>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</si>
  <si>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</si>
  <si>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</si>
  <si>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</si>
  <si>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</si>
  <si>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</si>
  <si>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</si>
  <si>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</si>
  <si>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</si>
  <si>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</si>
  <si>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</si>
  <si>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</si>
  <si>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</si>
  <si>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</si>
  <si>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</si>
  <si>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</si>
  <si>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</si>
  <si>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</si>
  <si>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</si>
  <si>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</si>
  <si>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</si>
  <si>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</si>
  <si>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</si>
  <si>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</si>
  <si>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</si>
  <si>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</si>
  <si>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</si>
  <si>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</si>
  <si>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</si>
  <si>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</si>
  <si>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</si>
  <si>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</si>
  <si>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</si>
  <si>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</si>
  <si>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</si>
  <si>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</si>
  <si>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</si>
  <si>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</si>
  <si>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</si>
  <si>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</si>
  <si>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</si>
  <si>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</si>
  <si>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</si>
  <si>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</si>
  <si>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</si>
  <si>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</si>
  <si>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</si>
  <si>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</si>
  <si>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</si>
  <si>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</si>
  <si>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</si>
  <si>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</si>
  <si>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</si>
  <si>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</si>
  <si>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</si>
  <si>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</si>
  <si>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</si>
  <si>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</si>
  <si>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</si>
  <si>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</si>
  <si>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</si>
  <si>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</si>
  <si>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</si>
  <si>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</si>
  <si>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</si>
  <si>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</si>
  <si>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</si>
  <si>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</si>
  <si>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</si>
  <si>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</si>
  <si>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</si>
  <si>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</si>
  <si>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</si>
  <si>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</si>
  <si>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</si>
  <si>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</si>
  <si>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</si>
  <si>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</si>
  <si>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</si>
  <si>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</si>
  <si>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</si>
  <si>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</si>
  <si>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</si>
  <si>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</si>
  <si>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</si>
  <si>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</si>
  <si>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</si>
  <si>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</si>
  <si>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</si>
  <si>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</si>
  <si>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</si>
  <si>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</si>
  <si>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</si>
  <si>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</si>
  <si>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</si>
  <si>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</si>
  <si>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</si>
  <si>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</si>
  <si>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</si>
  <si>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</si>
  <si>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</si>
  <si>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</si>
  <si>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</si>
  <si>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</si>
  <si>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</si>
  <si>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</si>
  <si>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</si>
  <si>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</si>
  <si>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</si>
  <si>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</si>
  <si>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</si>
  <si>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</si>
  <si>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</si>
  <si>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</si>
  <si>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</si>
  <si>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</si>
  <si>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</si>
  <si>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</si>
  <si>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</si>
  <si>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</si>
  <si>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</si>
  <si>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</si>
  <si>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</si>
  <si>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</si>
  <si>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</si>
  <si>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</si>
  <si>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</si>
  <si>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</si>
  <si>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</si>
  <si>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</si>
  <si>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</si>
  <si>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</si>
  <si>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</si>
  <si>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</si>
  <si>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</si>
  <si>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</si>
  <si>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</si>
  <si>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</si>
  <si>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</si>
  <si>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</si>
  <si>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</si>
  <si>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</si>
  <si>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</si>
  <si>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</si>
  <si>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</si>
  <si>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</si>
  <si>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</si>
  <si>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</si>
  <si>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</si>
  <si>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</si>
  <si>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</si>
  <si>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</si>
  <si>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</si>
  <si>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</si>
  <si>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</si>
  <si>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</si>
  <si>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</si>
  <si>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</si>
  <si>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</si>
  <si>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</si>
  <si>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</si>
  <si>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</si>
  <si>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</si>
  <si>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</si>
  <si>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</si>
  <si>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</si>
  <si>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</si>
  <si>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</si>
  <si>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</si>
  <si>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</si>
  <si>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</si>
  <si>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</si>
  <si>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</si>
  <si>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</si>
  <si>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</si>
  <si>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</si>
  <si>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</si>
  <si>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</si>
  <si>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</si>
  <si>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</si>
  <si>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</si>
  <si>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</si>
  <si>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</si>
  <si>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</si>
  <si>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</si>
  <si>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</si>
  <si>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</si>
  <si>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</si>
  <si>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</si>
  <si>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</si>
  <si>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</si>
  <si>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</si>
  <si>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</si>
  <si>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</si>
  <si>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</si>
  <si>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</si>
  <si>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</si>
  <si>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</si>
  <si>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</si>
  <si>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</si>
  <si>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</si>
  <si>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</si>
  <si>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</si>
  <si>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</si>
  <si>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</si>
  <si>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</si>
  <si>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</si>
  <si>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</si>
  <si>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</si>
  <si>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</si>
  <si>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</si>
  <si>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</si>
  <si>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</si>
  <si>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</si>
  <si>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</si>
  <si>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</si>
  <si>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</si>
  <si>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</si>
  <si>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</si>
  <si>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</si>
  <si>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</si>
  <si>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</si>
  <si>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</si>
  <si>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</si>
  <si>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</si>
  <si>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</si>
  <si>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</si>
  <si>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</si>
  <si>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</si>
  <si>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</si>
  <si>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</si>
  <si>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</si>
  <si>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</si>
  <si>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</si>
  <si>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</si>
  <si>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</si>
  <si>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</si>
  <si>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</si>
  <si>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</si>
  <si>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</si>
  <si>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</si>
  <si>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</si>
  <si>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</si>
  <si>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</si>
  <si>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</si>
  <si>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</si>
  <si>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</si>
  <si>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</si>
  <si>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</si>
  <si>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</si>
  <si>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</si>
  <si>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</si>
  <si>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</si>
  <si>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</si>
  <si>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</si>
  <si>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</si>
  <si>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</si>
  <si>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</si>
  <si>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</si>
  <si>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</si>
  <si>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</si>
  <si>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</si>
  <si>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</si>
  <si>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</si>
  <si>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</si>
  <si>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</si>
  <si>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</si>
  <si>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</si>
  <si>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</si>
  <si>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</si>
  <si>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</si>
  <si>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</si>
  <si>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</si>
  <si>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</si>
  <si>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</si>
  <si>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</si>
  <si>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</si>
  <si>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</si>
  <si>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</si>
  <si>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</si>
  <si>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</si>
  <si>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</si>
  <si>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</si>
  <si>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</si>
  <si>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</si>
  <si>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</si>
  <si>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</si>
  <si>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</si>
  <si>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</si>
  <si>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</si>
  <si>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</si>
  <si>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</si>
  <si>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</si>
  <si>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</si>
  <si>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</si>
  <si>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</si>
  <si>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</si>
  <si>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</si>
  <si>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</si>
  <si>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</si>
  <si>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</si>
  <si>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</si>
  <si>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</si>
  <si>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</si>
  <si>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</si>
  <si>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</si>
  <si>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</si>
  <si>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</si>
  <si>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</si>
  <si>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</si>
  <si>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</si>
  <si>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</si>
  <si>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</si>
  <si>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</si>
  <si>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</si>
  <si>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</si>
  <si>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</si>
  <si>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</si>
  <si>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</si>
  <si>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</si>
  <si>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</si>
  <si>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</si>
  <si>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</si>
  <si>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</si>
  <si>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</si>
  <si>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</si>
  <si>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</si>
  <si>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</si>
  <si>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</si>
  <si>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</si>
  <si>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</si>
  <si>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</si>
  <si>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</si>
  <si>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</si>
  <si>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</si>
  <si>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</si>
  <si>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</si>
  <si>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</si>
  <si>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</si>
  <si>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</si>
  <si>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</si>
  <si>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</si>
  <si>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</si>
  <si>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</si>
  <si>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</si>
  <si>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</si>
  <si>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</si>
  <si>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</si>
  <si>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</si>
  <si>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</si>
  <si>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</si>
  <si>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</si>
  <si>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</si>
  <si>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</si>
  <si>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</si>
  <si>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</si>
  <si>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</si>
  <si>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</si>
  <si>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</si>
  <si>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</si>
  <si>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</si>
  <si>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</si>
  <si>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</si>
  <si>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</si>
  <si>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</si>
  <si>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</si>
  <si>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</si>
  <si>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</si>
  <si>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</si>
  <si>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</si>
  <si>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</si>
  <si>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</si>
  <si>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</si>
  <si>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</si>
  <si>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</si>
  <si>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</si>
  <si>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</si>
  <si>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</si>
  <si>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</si>
  <si>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</si>
  <si>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</si>
  <si>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</si>
  <si>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</si>
  <si>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</si>
  <si>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</si>
  <si>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</si>
  <si>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</si>
  <si>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</si>
  <si>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</si>
  <si>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</si>
  <si>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</si>
  <si>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</si>
  <si>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</si>
  <si>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</si>
  <si>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</si>
  <si>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</si>
  <si>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</si>
  <si>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</si>
  <si>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</si>
  <si>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</si>
  <si>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</si>
  <si>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</si>
  <si>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</si>
  <si>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</si>
  <si>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</si>
  <si>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</si>
  <si>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</si>
  <si>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</si>
  <si>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</si>
  <si>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</si>
  <si>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</si>
  <si>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</si>
  <si>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</si>
  <si>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</si>
  <si>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</si>
  <si>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</si>
  <si>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</si>
  <si>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</si>
  <si>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</si>
  <si>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</si>
  <si>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</si>
  <si>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</si>
  <si>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</si>
  <si>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</si>
  <si>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</si>
  <si>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</si>
  <si>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</si>
  <si>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</si>
  <si>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</si>
  <si>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</si>
  <si>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</si>
  <si>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</si>
  <si>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</si>
  <si>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</si>
  <si>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</si>
  <si>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</si>
  <si>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</si>
  <si>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</si>
  <si>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</si>
  <si>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</si>
  <si>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</si>
  <si>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</si>
  <si>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</si>
  <si>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</si>
  <si>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</si>
  <si>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</si>
  <si>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</si>
  <si>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</si>
  <si>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</si>
  <si>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</si>
  <si>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</si>
  <si>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</si>
  <si>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</si>
  <si>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</si>
  <si>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</si>
  <si>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</si>
  <si>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</si>
  <si>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</si>
  <si>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</si>
  <si>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</si>
  <si>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</si>
  <si>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</si>
  <si>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</si>
  <si>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</si>
  <si>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</si>
  <si>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</si>
  <si>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</si>
  <si>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</si>
  <si>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</si>
  <si>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</si>
  <si>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</si>
  <si>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</si>
  <si>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</si>
  <si>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</si>
  <si>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</si>
  <si>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</si>
  <si>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</si>
  <si>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</si>
  <si>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</si>
  <si>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</si>
  <si>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</si>
  <si>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</si>
  <si>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</si>
  <si>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</si>
  <si>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</si>
  <si>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</si>
  <si>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</si>
  <si>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</si>
  <si>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</si>
  <si>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</si>
  <si>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</si>
  <si>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</si>
  <si>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</si>
  <si>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</si>
  <si>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</si>
  <si>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</si>
  <si>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</si>
  <si>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</si>
  <si>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</si>
  <si>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</si>
  <si>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</si>
  <si>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</si>
  <si>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</si>
  <si>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</si>
  <si>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</si>
  <si>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</si>
  <si>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</si>
  <si>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</si>
  <si>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</si>
  <si>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</si>
  <si>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</si>
  <si>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</si>
  <si>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</si>
  <si>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</si>
  <si>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</si>
  <si>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</si>
  <si>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</si>
  <si>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</si>
  <si>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</si>
  <si>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</si>
  <si>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</si>
  <si>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</si>
  <si>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</si>
  <si>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</si>
  <si>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</si>
  <si>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</si>
  <si>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</si>
  <si>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</si>
  <si>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</si>
  <si>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</si>
  <si>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</si>
  <si>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</si>
  <si>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</si>
  <si>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</si>
  <si>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</si>
  <si>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</si>
  <si>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</si>
  <si>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</si>
  <si>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</si>
  <si>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</si>
  <si>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</si>
  <si>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</si>
  <si>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</si>
  <si>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</si>
  <si>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</si>
  <si>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</si>
  <si>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</si>
  <si>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</si>
  <si>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</si>
  <si>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</si>
  <si>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</si>
  <si>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</si>
  <si>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</si>
  <si>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</si>
  <si>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</si>
  <si>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</si>
  <si>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</si>
  <si>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</si>
  <si>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</si>
  <si>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</si>
  <si>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</si>
  <si>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</si>
  <si>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</si>
  <si>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</si>
  <si>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</si>
  <si>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</si>
  <si>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</si>
  <si>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</si>
  <si>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</si>
  <si>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</si>
  <si>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</si>
  <si>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</si>
  <si>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</si>
  <si>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</si>
  <si>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</si>
  <si>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</si>
  <si>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</si>
  <si>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</si>
  <si>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</si>
  <si>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</si>
  <si>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</si>
  <si>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</si>
  <si>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</si>
  <si>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</si>
  <si>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</si>
  <si>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</si>
  <si>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</si>
  <si>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</si>
  <si>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</si>
  <si>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</si>
  <si>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</si>
  <si>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</si>
  <si>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</si>
  <si>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</si>
  <si>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</si>
  <si>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</si>
  <si>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</si>
  <si>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</si>
  <si>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</si>
  <si>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</si>
  <si>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</si>
  <si>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</si>
  <si>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</si>
  <si>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</si>
  <si>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</si>
  <si>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</si>
  <si>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</si>
  <si>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</si>
  <si>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</si>
  <si>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</si>
  <si>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</si>
  <si>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</si>
  <si>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</si>
  <si>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</si>
  <si>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</si>
  <si>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</si>
  <si>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</si>
  <si>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</si>
  <si>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</si>
  <si>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</si>
  <si>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</si>
  <si>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</si>
  <si>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</si>
  <si>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</si>
  <si>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</si>
  <si>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</si>
  <si>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</si>
  <si>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</si>
  <si>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</si>
  <si>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</si>
  <si>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</si>
  <si>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</si>
  <si>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</si>
  <si>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</si>
  <si>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</si>
  <si>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</si>
  <si>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</si>
  <si>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</si>
  <si>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</si>
  <si>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</si>
  <si>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</si>
  <si>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</si>
  <si>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</si>
  <si>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</si>
  <si>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</si>
  <si>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</si>
  <si>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</si>
  <si>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</si>
  <si>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</si>
  <si>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</si>
  <si>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</si>
  <si>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</si>
  <si>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</si>
  <si>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</si>
  <si>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</si>
  <si>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</si>
  <si>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</si>
  <si>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</si>
  <si>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</si>
  <si>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</si>
  <si>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</si>
  <si>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</si>
  <si>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</si>
  <si>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</si>
  <si>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</si>
  <si>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</si>
  <si>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</si>
  <si>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</si>
  <si>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</si>
  <si>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</si>
  <si>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</si>
  <si>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</si>
  <si>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</si>
  <si>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</si>
  <si>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</si>
  <si>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</si>
  <si>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</si>
  <si>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</si>
  <si>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</si>
  <si>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</si>
  <si>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</si>
  <si>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</si>
  <si>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</si>
  <si>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</si>
  <si>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</si>
  <si>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</si>
  <si>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</si>
  <si>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</si>
  <si>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</si>
  <si>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</si>
  <si>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</si>
  <si>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</si>
  <si>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</si>
  <si>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</si>
  <si>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</si>
  <si>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</si>
  <si>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</si>
  <si>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</si>
  <si>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</si>
  <si>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</si>
  <si>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</si>
  <si>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</si>
  <si>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</si>
  <si>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</si>
  <si>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</si>
  <si>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</si>
  <si>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</si>
  <si>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</si>
  <si>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</si>
  <si>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</si>
  <si>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</si>
  <si>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</si>
  <si>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</si>
  <si>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</si>
  <si>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</si>
  <si>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</si>
  <si>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</si>
  <si>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</si>
  <si>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</si>
  <si>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</si>
  <si>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</si>
  <si>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</si>
  <si>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</si>
  <si>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</si>
  <si>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</si>
  <si>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</si>
  <si>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</si>
  <si>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</si>
  <si>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</si>
  <si>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</si>
  <si>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</si>
  <si>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</si>
  <si>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</si>
  <si>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</si>
  <si>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</si>
  <si>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</si>
  <si>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</si>
  <si>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</si>
  <si>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</si>
  <si>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</si>
  <si>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</si>
  <si>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</si>
  <si>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</si>
  <si>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</si>
  <si>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</si>
  <si>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</si>
  <si>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</si>
  <si>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</si>
  <si>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</si>
  <si>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</si>
  <si>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</si>
  <si>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</si>
  <si>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</si>
  <si>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</si>
  <si>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</si>
  <si>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</si>
  <si>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</si>
  <si>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</si>
  <si>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</si>
  <si>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</si>
  <si>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</si>
  <si>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</si>
  <si>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</si>
  <si>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</si>
  <si>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</si>
  <si>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</si>
  <si>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</si>
  <si>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</si>
  <si>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</si>
  <si>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</si>
  <si>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</si>
  <si>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</si>
  <si>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</si>
  <si>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</si>
  <si>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</si>
  <si>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</si>
  <si>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</si>
  <si>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</si>
  <si>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</si>
  <si>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</si>
  <si>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</si>
  <si>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</si>
  <si>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</si>
  <si>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</si>
  <si>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</si>
  <si>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</si>
  <si>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</si>
  <si>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</si>
  <si>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</si>
  <si>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</si>
  <si>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</si>
  <si>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</si>
  <si>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</si>
  <si>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</si>
  <si>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</si>
  <si>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</si>
  <si>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</si>
  <si>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</si>
  <si>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</si>
  <si>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</si>
  <si>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</si>
  <si>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</si>
  <si>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</si>
  <si>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</si>
  <si>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</si>
  <si>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</si>
  <si>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</si>
  <si>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</si>
  <si>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</si>
  <si>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</si>
  <si>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</si>
  <si>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</si>
  <si>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</si>
  <si>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</si>
  <si>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</si>
  <si>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</si>
  <si>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</si>
  <si>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</si>
  <si>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</si>
  <si>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</si>
  <si>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</si>
  <si>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</si>
  <si>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</si>
  <si>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</si>
  <si>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</si>
  <si>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</si>
  <si>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</si>
  <si>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</si>
  <si>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</si>
  <si>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</si>
  <si>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</si>
  <si>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</si>
  <si>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</si>
  <si>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</si>
  <si>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</si>
  <si>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</si>
  <si>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</si>
  <si>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</si>
  <si>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</si>
  <si>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</si>
  <si>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</si>
  <si>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</si>
  <si>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</si>
  <si>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</si>
  <si>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</si>
  <si>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</si>
  <si>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</si>
  <si>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</si>
  <si>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</si>
  <si>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</si>
  <si>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</si>
  <si>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</si>
  <si>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</si>
  <si>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</si>
  <si>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</si>
  <si>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</si>
  <si>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</si>
  <si>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</si>
  <si>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</si>
  <si>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</si>
  <si>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</si>
  <si>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</si>
  <si>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</si>
  <si>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</si>
  <si>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</si>
  <si>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</si>
  <si>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</si>
  <si>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</si>
  <si>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</si>
  <si>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</si>
  <si>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</si>
  <si>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</si>
  <si>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</si>
  <si>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</si>
  <si>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</si>
  <si>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</si>
  <si>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</si>
  <si>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</si>
  <si>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</si>
  <si>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</si>
  <si>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</si>
  <si>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</si>
  <si>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</si>
  <si>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</si>
  <si>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</si>
  <si>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</si>
  <si>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</si>
  <si>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</si>
  <si>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</si>
  <si>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</si>
  <si>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</si>
  <si>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</si>
  <si>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</si>
  <si>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</si>
  <si>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</si>
  <si>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</si>
  <si>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</si>
  <si>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</si>
  <si>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</si>
  <si>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</si>
  <si>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</si>
  <si>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</si>
  <si>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</si>
  <si>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</si>
  <si>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</si>
  <si>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</si>
  <si>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</si>
  <si>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</si>
  <si>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</si>
  <si>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</si>
  <si>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</si>
  <si>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</si>
  <si>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</si>
  <si>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</si>
  <si>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</si>
  <si>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</si>
  <si>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</si>
  <si>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</si>
  <si>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</si>
  <si>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</si>
  <si>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</si>
  <si>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</si>
  <si>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</si>
  <si>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</si>
  <si>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</si>
  <si>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</si>
  <si>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</si>
  <si>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</si>
  <si>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</si>
  <si>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</si>
  <si>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</si>
  <si>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</si>
  <si>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</si>
  <si>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</si>
  <si>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</si>
  <si>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</si>
  <si>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</si>
  <si>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</si>
  <si>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</si>
  <si>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</si>
  <si>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</si>
  <si>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</si>
  <si>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</si>
  <si>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</si>
  <si>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</si>
  <si>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</si>
  <si>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</si>
  <si>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</si>
  <si>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</si>
  <si>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</si>
  <si>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</si>
  <si>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</si>
  <si>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</si>
  <si>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</si>
  <si>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</si>
  <si>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</si>
  <si>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</si>
  <si>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</si>
  <si>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</si>
  <si>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</si>
  <si>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</si>
  <si>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</si>
  <si>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</si>
  <si>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</si>
  <si>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</si>
  <si>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</si>
  <si>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</si>
  <si>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</si>
  <si>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</si>
  <si>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</si>
  <si>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</si>
  <si>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</si>
  <si>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</si>
  <si>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</si>
  <si>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</si>
  <si>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</si>
  <si>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</si>
  <si>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</si>
  <si>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</si>
  <si>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</si>
  <si>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</si>
  <si>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</si>
  <si>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</si>
  <si>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</si>
  <si>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</si>
  <si>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</si>
  <si>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</si>
  <si>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</si>
  <si>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</si>
  <si>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</si>
  <si>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</si>
  <si>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</si>
  <si>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</si>
  <si>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</si>
  <si>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</si>
  <si>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</si>
  <si>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</si>
  <si>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</si>
  <si>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</si>
  <si>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</si>
  <si>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</si>
  <si>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</si>
  <si>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</si>
  <si>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</si>
  <si>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</si>
  <si>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</si>
  <si>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</si>
  <si>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</si>
  <si>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</si>
  <si>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</si>
  <si>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</si>
  <si>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</si>
  <si>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</si>
  <si>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</si>
  <si>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</si>
  <si>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</si>
  <si>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</si>
  <si>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</si>
  <si>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</si>
  <si>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</si>
  <si>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</si>
  <si>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</si>
  <si>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</si>
  <si>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</si>
  <si>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</si>
  <si>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</si>
  <si>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</si>
  <si>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</si>
  <si>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</si>
  <si>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</si>
  <si>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</si>
  <si>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</si>
  <si>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</si>
  <si>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</si>
  <si>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</si>
  <si>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</si>
  <si>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</si>
  <si>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</si>
  <si>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</si>
  <si>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</si>
  <si>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</si>
  <si>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</si>
  <si>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</si>
  <si>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</si>
  <si>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</si>
  <si>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</si>
  <si>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</si>
  <si>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</si>
  <si>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</si>
  <si>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</si>
  <si>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</si>
  <si>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</si>
  <si>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</si>
  <si>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</si>
  <si>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</si>
  <si>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</si>
  <si>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</si>
  <si>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</si>
  <si>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</si>
  <si>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</si>
  <si>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</si>
  <si>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</si>
  <si>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</si>
  <si>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</si>
  <si>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</si>
  <si>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</si>
  <si>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</si>
  <si>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</si>
  <si>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</si>
  <si>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</si>
  <si>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</si>
  <si>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</si>
  <si>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</si>
  <si>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</si>
  <si>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</si>
  <si>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</si>
  <si>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</si>
  <si>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</si>
  <si>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</si>
  <si>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</si>
  <si>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</si>
  <si>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</si>
  <si>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</si>
  <si>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</si>
  <si>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</si>
  <si>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</si>
  <si>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</si>
  <si>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</si>
  <si>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</si>
  <si>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</si>
  <si>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</si>
  <si>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</si>
  <si>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</si>
  <si>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</si>
  <si>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</si>
  <si>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</si>
  <si>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</si>
  <si>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</si>
  <si>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</si>
  <si>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</si>
  <si>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</si>
  <si>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</si>
  <si>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</si>
  <si>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</si>
  <si>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</si>
  <si>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</si>
  <si>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</si>
  <si>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</si>
  <si>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</si>
  <si>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</si>
  <si>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</si>
  <si>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</si>
  <si>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</si>
  <si>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</si>
  <si>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</si>
  <si>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</si>
  <si>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</si>
  <si>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</si>
  <si>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</si>
  <si>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</si>
  <si>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</si>
  <si>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</si>
  <si>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</si>
  <si>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</si>
  <si>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</si>
  <si>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</si>
  <si>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</si>
  <si>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</si>
  <si>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</si>
  <si>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</si>
  <si>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</si>
  <si>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</si>
  <si>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</si>
  <si>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</si>
  <si>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</si>
  <si>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</si>
  <si>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</si>
  <si>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</si>
  <si>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</si>
  <si>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</si>
  <si>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</si>
  <si>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</si>
  <si>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</si>
  <si>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</si>
  <si>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</si>
  <si>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</si>
  <si>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</si>
  <si>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</si>
  <si>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</si>
  <si>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</si>
  <si>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</si>
  <si>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</si>
  <si>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</si>
  <si>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</si>
  <si>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</si>
  <si>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</si>
  <si>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</si>
  <si>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</si>
  <si>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</si>
  <si>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</si>
  <si>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</si>
  <si>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</si>
  <si>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</si>
  <si>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</si>
  <si>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</si>
  <si>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</si>
  <si>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</si>
  <si>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</si>
  <si>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</si>
  <si>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</si>
  <si>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</si>
  <si>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</si>
  <si>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</si>
  <si>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</si>
  <si>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</si>
  <si>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</si>
  <si>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</si>
  <si>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</si>
  <si>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</si>
  <si>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</si>
  <si>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</si>
  <si>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</si>
  <si>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</si>
  <si>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</si>
  <si>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</si>
  <si>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</si>
  <si>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</si>
  <si>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</si>
  <si>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</si>
  <si>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</si>
  <si>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</si>
  <si>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</si>
  <si>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</si>
  <si>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</si>
  <si>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</si>
  <si>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</si>
  <si>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</si>
  <si>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</si>
  <si>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</si>
  <si>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</si>
  <si>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</si>
  <si>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</si>
  <si>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</si>
  <si>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</si>
  <si>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</si>
  <si>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</si>
  <si>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</si>
  <si>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</si>
  <si>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</si>
  <si>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</si>
  <si>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</si>
  <si>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</si>
  <si>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</si>
  <si>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</si>
  <si>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</si>
  <si>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</si>
  <si>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</si>
  <si>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</si>
  <si>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</si>
  <si>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</si>
  <si>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</si>
  <si>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</si>
  <si>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</si>
  <si>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</si>
  <si>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</si>
  <si>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</si>
  <si>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</si>
  <si>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</si>
  <si>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</si>
  <si>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</si>
  <si>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</si>
  <si>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</si>
  <si>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</si>
  <si>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</si>
  <si>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</si>
  <si>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</si>
  <si>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</si>
  <si>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</si>
  <si>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</si>
  <si>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</si>
  <si>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</si>
  <si>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</si>
  <si>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</si>
  <si>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</si>
  <si>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</si>
  <si>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</si>
  <si>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</si>
  <si>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</si>
  <si>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</si>
  <si>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</si>
  <si>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</si>
  <si>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</si>
  <si>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</si>
  <si>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</si>
  <si>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</si>
  <si>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</si>
  <si>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</si>
  <si>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</si>
  <si>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</si>
  <si>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</si>
  <si>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</si>
  <si>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</si>
  <si>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</si>
  <si>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</si>
  <si>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</si>
  <si>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</si>
  <si>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</si>
  <si>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</si>
  <si>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</si>
  <si>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</si>
  <si>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</si>
  <si>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</si>
  <si>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</si>
  <si>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</si>
  <si>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</si>
  <si>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</si>
  <si>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</si>
  <si>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</si>
  <si>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</si>
  <si>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</si>
  <si>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</si>
  <si>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</si>
  <si>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</si>
  <si>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</si>
  <si>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</si>
  <si>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</si>
  <si>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</si>
  <si>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</si>
  <si>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</si>
  <si>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</si>
  <si>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</si>
  <si>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</si>
  <si>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</si>
  <si>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</si>
  <si>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</si>
  <si>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</si>
  <si>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</si>
  <si>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</si>
  <si>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</si>
  <si>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</si>
  <si>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</si>
  <si>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</si>
  <si>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</si>
  <si>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</si>
  <si>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</si>
  <si>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</si>
  <si>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</si>
  <si>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</si>
  <si>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</si>
  <si>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</si>
  <si>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</si>
  <si>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</si>
  <si>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</si>
  <si>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</si>
  <si>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</si>
  <si>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</si>
  <si>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</si>
  <si>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</si>
  <si>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</si>
  <si>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</si>
  <si>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</si>
  <si>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</si>
  <si>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</si>
  <si>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</si>
  <si>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</si>
  <si>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</si>
  <si>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</si>
  <si>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</si>
  <si>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</si>
  <si>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</si>
  <si>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</si>
  <si>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</si>
  <si>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</si>
  <si>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</si>
  <si>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</si>
  <si>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</si>
  <si>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</si>
  <si>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</si>
  <si>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</si>
  <si>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</si>
  <si>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</si>
  <si>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</si>
  <si>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</si>
  <si>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</si>
  <si>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</si>
  <si>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</si>
  <si>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</si>
  <si>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</si>
  <si>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</si>
  <si>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</si>
  <si>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</si>
  <si>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</si>
  <si>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</si>
  <si>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</si>
  <si>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</si>
  <si>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</si>
  <si>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</si>
  <si>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</si>
  <si>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</si>
  <si>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</si>
  <si>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</si>
  <si>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</si>
  <si>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</si>
  <si>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</si>
  <si>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</si>
  <si>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</si>
  <si>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</si>
  <si>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</si>
  <si>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</si>
  <si>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</si>
  <si>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</si>
  <si>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</si>
  <si>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</si>
  <si>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</si>
  <si>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</si>
  <si>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</si>
  <si>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</si>
  <si>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</si>
  <si>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</si>
  <si>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</si>
  <si>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</si>
  <si>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</si>
  <si>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</si>
  <si>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</si>
  <si>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</si>
  <si>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</si>
  <si>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</si>
  <si>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</si>
  <si>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</si>
  <si>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</si>
  <si>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</si>
  <si>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</si>
  <si>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</si>
  <si>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</si>
  <si>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</si>
  <si>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</si>
  <si>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</si>
  <si>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</si>
  <si>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</si>
  <si>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</si>
  <si>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</si>
  <si>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</si>
  <si>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</si>
  <si>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</si>
  <si>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</si>
  <si>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</si>
  <si>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</si>
  <si>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</si>
  <si>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</si>
  <si>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</si>
  <si>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</si>
  <si>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</si>
  <si>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</si>
  <si>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</si>
  <si>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</si>
  <si>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</si>
  <si>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</si>
  <si>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</si>
  <si>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</si>
  <si>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</si>
  <si>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</si>
  <si>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</si>
  <si>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</si>
  <si>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</si>
  <si>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</si>
  <si>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</si>
  <si>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</si>
  <si>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</si>
  <si>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</si>
  <si>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</si>
  <si>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</si>
  <si>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</si>
  <si>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</si>
  <si>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</si>
  <si>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</si>
  <si>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</si>
  <si>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</si>
  <si>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</si>
  <si>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</si>
  <si>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</si>
  <si>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</si>
  <si>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</si>
  <si>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</si>
  <si>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</si>
  <si>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</si>
  <si>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</si>
  <si>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</si>
  <si>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</si>
  <si>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</si>
  <si>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</si>
  <si>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</si>
  <si>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</si>
  <si>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</si>
  <si>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</si>
  <si>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</si>
  <si>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</si>
  <si>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</si>
  <si>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</si>
  <si>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</si>
  <si>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</si>
  <si>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</si>
  <si>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</si>
  <si>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</si>
  <si>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</si>
  <si>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</si>
  <si>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</si>
  <si>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</si>
  <si>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</si>
  <si>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</si>
  <si>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</si>
  <si>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</si>
  <si>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</si>
  <si>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</si>
  <si>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</si>
  <si>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</si>
  <si>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</si>
  <si>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</si>
  <si>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</si>
  <si>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</si>
  <si>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</si>
  <si>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</si>
  <si>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</si>
  <si>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</si>
  <si>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</si>
  <si>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</si>
  <si>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</si>
  <si>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</si>
  <si>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</si>
  <si>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</si>
  <si>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</si>
  <si>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</si>
  <si>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</si>
  <si>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</si>
  <si>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</si>
  <si>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</si>
  <si>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</si>
  <si>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</si>
  <si>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</si>
  <si>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</si>
  <si>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</si>
  <si>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</si>
  <si>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</si>
  <si>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</si>
  <si>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</si>
  <si>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</si>
  <si>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</si>
  <si>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</si>
  <si>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</si>
  <si>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</si>
  <si>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</si>
  <si>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</si>
  <si>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</si>
  <si>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</si>
  <si>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</si>
  <si>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</si>
  <si>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</si>
  <si>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</si>
  <si>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</si>
  <si>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</si>
  <si>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</si>
  <si>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</si>
  <si>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</si>
  <si>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</si>
  <si>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</si>
  <si>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</si>
  <si>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</si>
  <si>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</si>
  <si>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</si>
  <si>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</si>
  <si>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</si>
  <si>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</si>
  <si>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</si>
  <si>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</si>
  <si>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</si>
  <si>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</si>
  <si>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</si>
  <si>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</si>
  <si>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</si>
  <si>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</si>
  <si>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</si>
  <si>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</si>
  <si>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</si>
  <si>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</si>
  <si>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</si>
  <si>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</si>
  <si>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</si>
  <si>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</si>
  <si>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</si>
  <si>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</si>
  <si>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</si>
  <si>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</si>
  <si>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</si>
  <si>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</si>
  <si>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</si>
  <si>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</si>
  <si>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</si>
  <si>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</si>
  <si>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</si>
  <si>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</si>
  <si>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</si>
  <si>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</si>
  <si>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</si>
  <si>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</si>
  <si>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</si>
  <si>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</si>
  <si>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</si>
  <si>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</si>
  <si>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</si>
  <si>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</si>
  <si>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</si>
  <si>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</si>
  <si>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</si>
  <si>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</si>
  <si>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</si>
  <si>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</si>
  <si>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</si>
  <si>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</si>
  <si>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</si>
  <si>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</si>
  <si>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</si>
  <si>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</si>
  <si>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</si>
  <si>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</si>
  <si>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</si>
  <si>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</si>
  <si>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</si>
  <si>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</si>
  <si>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</si>
  <si>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</si>
  <si>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</si>
  <si>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</si>
  <si>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</si>
  <si>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</si>
  <si>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</si>
  <si>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</si>
  <si>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</si>
  <si>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</si>
  <si>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</si>
  <si>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</si>
  <si>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</si>
  <si>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</si>
  <si>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</si>
  <si>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</si>
  <si>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</si>
  <si>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</si>
  <si>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</si>
  <si>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</si>
  <si>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</si>
  <si>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</si>
  <si>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</si>
  <si>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</si>
  <si>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</si>
  <si>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</si>
  <si>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</si>
  <si>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</si>
  <si>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</si>
  <si>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</si>
  <si>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</si>
  <si>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</si>
  <si>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</si>
  <si>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</si>
  <si>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</si>
  <si>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</si>
  <si>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</si>
  <si>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</si>
  <si>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</si>
  <si>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</si>
  <si>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</si>
  <si>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</si>
  <si>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</si>
  <si>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</si>
  <si>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</si>
  <si>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</si>
  <si>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</si>
  <si>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</si>
  <si>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</si>
  <si>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</si>
  <si>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</si>
  <si>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</si>
  <si>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</si>
  <si>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</si>
  <si>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</si>
  <si>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</si>
  <si>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</si>
  <si>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</si>
  <si>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</si>
  <si>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</si>
  <si>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</si>
  <si>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</si>
  <si>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</si>
  <si>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</si>
  <si>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</si>
  <si>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</si>
  <si>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</si>
  <si>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</si>
  <si>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</si>
  <si>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</si>
  <si>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</si>
  <si>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</si>
  <si>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</si>
  <si>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</si>
  <si>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</si>
  <si>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</si>
  <si>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</si>
  <si>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</si>
  <si>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</si>
  <si>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</si>
  <si>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</si>
  <si>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</si>
  <si>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</si>
  <si>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</si>
  <si>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</si>
  <si>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</si>
  <si>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</si>
  <si>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</si>
  <si>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</si>
  <si>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</si>
  <si>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</si>
  <si>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</si>
  <si>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</si>
  <si>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</si>
  <si>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</si>
  <si>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</si>
  <si>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</si>
  <si>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</si>
  <si>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</si>
  <si>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</si>
  <si>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</si>
  <si>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</si>
  <si>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</si>
  <si>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</si>
  <si>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</si>
  <si>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</si>
  <si>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</si>
  <si>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</si>
  <si>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</si>
  <si>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</si>
  <si>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</si>
  <si>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</si>
  <si>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</si>
  <si>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</si>
  <si>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</si>
  <si>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</si>
  <si>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</si>
  <si>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</si>
  <si>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</si>
  <si>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</si>
  <si>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</si>
  <si>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</si>
  <si>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</si>
  <si>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</si>
  <si>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</si>
  <si>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</si>
  <si>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</si>
  <si>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</si>
  <si>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</si>
  <si>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</si>
  <si>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</si>
  <si>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</si>
  <si>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</si>
  <si>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</si>
  <si>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</si>
  <si>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</si>
  <si>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</si>
  <si>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</si>
  <si>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</si>
  <si>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</si>
  <si>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</si>
  <si>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</si>
  <si>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</si>
  <si>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</si>
  <si>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</si>
  <si>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</si>
  <si>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</si>
  <si>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</si>
  <si>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</si>
  <si>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</si>
  <si>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</si>
  <si>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</si>
  <si>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</si>
  <si>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</si>
  <si>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</si>
  <si>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</si>
  <si>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</si>
  <si>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</si>
  <si>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</si>
  <si>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</si>
  <si>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</si>
  <si>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</si>
  <si>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</si>
  <si>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</si>
  <si>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</si>
  <si>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</si>
  <si>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</si>
  <si>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</si>
  <si>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</si>
  <si>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</si>
  <si>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</si>
  <si>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</si>
  <si>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</si>
  <si>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</si>
  <si>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</si>
  <si>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</si>
  <si>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</si>
  <si>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</si>
  <si>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</si>
  <si>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</si>
  <si>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</si>
  <si>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</si>
  <si>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</si>
  <si>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</si>
  <si>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</si>
  <si>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</si>
  <si>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</si>
  <si>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</si>
  <si>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</si>
  <si>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</si>
  <si>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</si>
  <si>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</si>
  <si>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</si>
  <si>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</si>
  <si>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</si>
  <si>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</si>
  <si>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</si>
  <si>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</si>
  <si>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</si>
  <si>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</si>
  <si>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</si>
  <si>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</si>
  <si>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</si>
  <si>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</si>
  <si>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</si>
  <si>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</si>
  <si>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</si>
  <si>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</si>
  <si>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</si>
  <si>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</si>
  <si>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</si>
  <si>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</si>
  <si>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</si>
  <si>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</si>
  <si>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</si>
  <si>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</si>
  <si>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</si>
  <si>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</si>
  <si>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</si>
  <si>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</si>
  <si>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</si>
  <si>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</si>
  <si>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</si>
  <si>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</si>
  <si>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</si>
  <si>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</si>
  <si>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</si>
  <si>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</si>
  <si>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</si>
  <si>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</si>
  <si>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</si>
  <si>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</si>
  <si>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</si>
  <si>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</si>
  <si>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</si>
  <si>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</si>
  <si>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</si>
  <si>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</si>
  <si>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</si>
  <si>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</si>
  <si>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</si>
  <si>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</si>
  <si>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</si>
  <si>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</si>
  <si>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</si>
  <si>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</si>
  <si>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</si>
  <si>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</si>
  <si>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</si>
  <si>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</si>
  <si>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</si>
  <si>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</si>
  <si>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</si>
  <si>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</si>
  <si>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</si>
  <si>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</si>
  <si>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</si>
  <si>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</si>
  <si>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</si>
  <si>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</si>
  <si>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</si>
  <si>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</si>
  <si>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</si>
  <si>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</si>
  <si>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</si>
  <si>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</si>
  <si>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</si>
  <si>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</si>
  <si>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</si>
  <si>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</si>
  <si>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</si>
  <si>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</si>
  <si>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</si>
  <si>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</si>
  <si>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</si>
  <si>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</si>
  <si>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</si>
  <si>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</si>
  <si>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</si>
  <si>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</si>
  <si>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</si>
  <si>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</si>
  <si>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</si>
  <si>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</si>
  <si>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</si>
  <si>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</si>
  <si>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</si>
  <si>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</si>
  <si>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</si>
  <si>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</si>
  <si>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</si>
  <si>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</si>
  <si>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</si>
  <si>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</si>
  <si>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</si>
  <si>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</si>
  <si>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</si>
  <si>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</si>
  <si>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</si>
  <si>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</si>
  <si>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</si>
  <si>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</si>
  <si>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</si>
  <si>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</si>
  <si>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</si>
  <si>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</si>
  <si>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</si>
  <si>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</si>
  <si>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</si>
  <si>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</si>
  <si>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</si>
  <si>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</si>
  <si>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</si>
  <si>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</si>
  <si>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</si>
  <si>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</si>
  <si>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</si>
  <si>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</si>
  <si>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</si>
  <si>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</si>
  <si>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</si>
  <si>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</si>
  <si>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</si>
  <si>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</si>
  <si>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</si>
  <si>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</si>
  <si>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</si>
  <si>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</si>
  <si>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</si>
  <si>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</si>
  <si>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</si>
  <si>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</si>
  <si>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</si>
  <si>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</si>
  <si>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</si>
  <si>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</si>
  <si>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</si>
  <si>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</si>
  <si>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</si>
  <si>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</si>
  <si>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</si>
  <si>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</si>
  <si>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</si>
  <si>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</si>
  <si>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</si>
  <si>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</si>
  <si>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</si>
  <si>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</si>
  <si>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</si>
  <si>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</si>
  <si>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</si>
  <si>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</si>
  <si>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</si>
  <si>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</si>
  <si>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</si>
  <si>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</si>
  <si>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</si>
  <si>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</si>
  <si>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</si>
  <si>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</si>
  <si>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</si>
  <si>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</si>
  <si>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</si>
  <si>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</si>
  <si>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</si>
  <si>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</si>
  <si>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</si>
  <si>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</si>
  <si>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</si>
  <si>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</si>
  <si>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</si>
  <si>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</si>
  <si>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</si>
  <si>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</si>
  <si>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</si>
  <si>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</si>
  <si>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</si>
  <si>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</si>
  <si>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</si>
  <si>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</si>
  <si>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</si>
  <si>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</si>
  <si>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</si>
  <si>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</si>
  <si>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</si>
  <si>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</si>
  <si>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</si>
  <si>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</si>
  <si>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</si>
  <si>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</si>
  <si>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</si>
  <si>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</si>
  <si>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</si>
  <si>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</si>
  <si>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</si>
  <si>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</si>
  <si>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</si>
  <si>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</si>
  <si>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</si>
  <si>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</si>
  <si>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</si>
  <si>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</si>
  <si>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</si>
  <si>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</si>
  <si>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</si>
  <si>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</si>
  <si>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</si>
  <si>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</si>
  <si>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</si>
  <si>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</si>
  <si>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</si>
  <si>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</si>
  <si>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</si>
  <si>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</si>
  <si>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</si>
  <si>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</si>
  <si>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</si>
  <si>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</si>
  <si>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</si>
  <si>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</si>
  <si>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</si>
  <si>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</si>
  <si>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</si>
  <si>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</si>
  <si>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</si>
  <si>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</si>
  <si>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</si>
  <si>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</si>
  <si>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</si>
  <si>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</si>
  <si>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</si>
  <si>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</si>
  <si>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</si>
  <si>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</si>
  <si>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</si>
  <si>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</si>
  <si>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</si>
  <si>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</si>
  <si>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</si>
  <si>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</si>
  <si>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</si>
  <si>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</si>
  <si>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</si>
  <si>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</si>
  <si>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</si>
  <si>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</si>
  <si>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</si>
  <si>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</si>
  <si>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</si>
  <si>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</si>
  <si>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</si>
  <si>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</si>
  <si>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</si>
  <si>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</si>
  <si>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</si>
  <si>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</si>
  <si>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</si>
  <si>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</si>
  <si>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</si>
  <si>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</si>
  <si>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</si>
  <si>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</si>
  <si>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</si>
  <si>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</si>
  <si>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</si>
  <si>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</si>
  <si>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</si>
  <si>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</si>
  <si>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</si>
  <si>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</si>
  <si>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</si>
  <si>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</si>
  <si>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</si>
  <si>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</si>
  <si>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</si>
  <si>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</si>
  <si>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</si>
  <si>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</si>
  <si>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</si>
  <si>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</si>
  <si>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</si>
  <si>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</si>
  <si>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</si>
  <si>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</si>
  <si>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</si>
  <si>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</si>
  <si>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</si>
  <si>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</si>
  <si>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</si>
  <si>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</si>
  <si>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</si>
  <si>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</si>
  <si>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</si>
  <si>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</si>
  <si>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</si>
  <si>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</si>
  <si>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</si>
  <si>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</si>
  <si>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</si>
  <si>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</si>
  <si>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</si>
  <si>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</si>
  <si>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</si>
  <si>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</si>
  <si>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</si>
  <si>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</si>
  <si>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</si>
  <si>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</si>
  <si>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</si>
  <si>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</si>
  <si>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</si>
  <si>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</si>
  <si>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</si>
  <si>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</si>
  <si>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</si>
  <si>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</si>
  <si>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</si>
  <si>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</si>
  <si>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</si>
  <si>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</si>
  <si>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</si>
  <si>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</si>
  <si>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</si>
  <si>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</si>
  <si>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</si>
  <si>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</si>
  <si>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</si>
  <si>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</si>
  <si>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</si>
  <si>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</si>
  <si>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</si>
  <si>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</si>
  <si>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</si>
  <si>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</si>
  <si>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</si>
  <si>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</si>
  <si>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</si>
  <si>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</si>
  <si>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</si>
  <si>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</si>
  <si>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</si>
  <si>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</si>
  <si>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</si>
  <si>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</si>
  <si>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</si>
  <si>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</si>
  <si>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</si>
  <si>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</si>
  <si>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</si>
  <si>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</si>
  <si>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</si>
  <si>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</si>
  <si>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</si>
  <si>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</si>
  <si>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</si>
  <si>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</si>
  <si>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</si>
  <si>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</si>
  <si>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</si>
  <si>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</si>
  <si>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</si>
  <si>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</si>
  <si>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</si>
  <si>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</si>
  <si>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</si>
  <si>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</si>
  <si>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</si>
  <si>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</si>
  <si>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</si>
  <si>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</si>
  <si>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</si>
  <si>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</si>
  <si>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</si>
  <si>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</si>
  <si>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</si>
  <si>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</si>
  <si>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</si>
  <si>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</si>
  <si>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</si>
  <si>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</si>
  <si>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</si>
  <si>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</si>
  <si>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</si>
  <si>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</si>
  <si>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</si>
  <si>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</si>
  <si>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</si>
  <si>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</si>
  <si>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</si>
  <si>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</si>
  <si>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</si>
  <si>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</si>
  <si>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</si>
  <si>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</si>
  <si>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</si>
  <si>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</si>
  <si>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</si>
  <si>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</si>
  <si>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</si>
  <si>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</si>
  <si>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</si>
  <si>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</si>
  <si>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</si>
  <si>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</si>
  <si>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</si>
  <si>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</si>
  <si>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</si>
  <si>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</si>
  <si>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</si>
  <si>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</si>
  <si>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</si>
  <si>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</si>
  <si>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</si>
  <si>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</si>
  <si>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</si>
  <si>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</si>
  <si>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</si>
  <si>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</si>
  <si>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</si>
  <si>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</si>
  <si>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</si>
  <si>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</si>
  <si>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</si>
  <si>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</si>
  <si>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</si>
  <si>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</si>
  <si>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</si>
  <si>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</si>
  <si>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</si>
  <si>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</si>
  <si>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</si>
  <si>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</si>
  <si>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</si>
  <si>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</si>
  <si>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</si>
  <si>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</si>
  <si>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</si>
  <si>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</si>
  <si>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</si>
  <si>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</si>
  <si>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</si>
  <si>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</si>
  <si>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</si>
  <si>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</si>
  <si>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</si>
  <si>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</si>
  <si>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</si>
  <si>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</si>
  <si>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</si>
  <si>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</si>
  <si>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</si>
  <si>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</si>
  <si>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</si>
  <si>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</si>
  <si>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</si>
  <si>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</si>
  <si>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</si>
  <si>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</si>
  <si>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</si>
  <si>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</si>
  <si>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</si>
  <si>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</si>
  <si>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</si>
  <si>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</si>
  <si>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</si>
  <si>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</si>
  <si>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</si>
  <si>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</si>
  <si>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</si>
  <si>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</si>
  <si>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</si>
  <si>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</si>
  <si>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</si>
  <si>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</si>
  <si>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</si>
  <si>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</si>
  <si>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</si>
  <si>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</si>
  <si>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</si>
  <si>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</si>
  <si>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</si>
  <si>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</si>
  <si>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</si>
  <si>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</si>
  <si>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</si>
  <si>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</si>
  <si>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</si>
  <si>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</si>
  <si>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</si>
  <si>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</si>
  <si>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</si>
  <si>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</si>
  <si>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</si>
  <si>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</si>
  <si>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</si>
  <si>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</si>
  <si>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</si>
  <si>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</si>
  <si>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</si>
  <si>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</si>
  <si>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</si>
  <si>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</si>
  <si>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</si>
  <si>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</si>
  <si>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</si>
  <si>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</si>
  <si>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</si>
  <si>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</si>
  <si>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</si>
  <si>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</si>
  <si>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</si>
  <si>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</si>
  <si>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</si>
  <si>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</si>
  <si>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</si>
  <si>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</si>
  <si>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</si>
  <si>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</si>
  <si>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</si>
  <si>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</si>
  <si>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</si>
  <si>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</si>
  <si>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</si>
  <si>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</si>
  <si>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</si>
  <si>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</si>
  <si>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</si>
  <si>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</si>
  <si>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</si>
  <si>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</si>
  <si>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</si>
  <si>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</si>
  <si>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</si>
  <si>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</si>
  <si>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</si>
  <si>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</si>
  <si>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</si>
  <si>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</si>
  <si>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</si>
  <si>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</si>
  <si>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</si>
  <si>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</si>
  <si>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</si>
  <si>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</si>
  <si>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</si>
  <si>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</si>
  <si>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</si>
  <si>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</si>
  <si>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</si>
  <si>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</si>
  <si>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</si>
  <si>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</si>
  <si>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</si>
  <si>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</si>
  <si>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</si>
  <si>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</si>
  <si>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</si>
  <si>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</si>
  <si>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</si>
  <si>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</si>
  <si>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</si>
  <si>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</si>
  <si>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</si>
  <si>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</si>
  <si>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</si>
  <si>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</si>
  <si>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</si>
  <si>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</si>
  <si>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</si>
  <si>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</si>
  <si>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</si>
  <si>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</si>
  <si>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</si>
  <si>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</si>
  <si>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</si>
  <si>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</si>
  <si>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</si>
  <si>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</si>
  <si>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</si>
  <si>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</si>
  <si>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</si>
  <si>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</si>
  <si>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</si>
  <si>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</si>
  <si>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</si>
  <si>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</si>
  <si>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</si>
  <si>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</si>
  <si>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</si>
  <si>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</si>
  <si>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</si>
  <si>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</si>
  <si>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</si>
  <si>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</si>
  <si>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</si>
  <si>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</si>
  <si>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</si>
  <si>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</si>
  <si>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</si>
  <si>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</si>
  <si>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</si>
  <si>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</si>
  <si>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</si>
  <si>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</si>
  <si>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</si>
  <si>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</si>
  <si>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</si>
  <si>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</si>
  <si>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</si>
  <si>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</si>
  <si>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</si>
  <si>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</si>
  <si>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</si>
  <si>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</si>
  <si>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</si>
  <si>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</si>
  <si>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</si>
  <si>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</si>
  <si>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</si>
  <si>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</si>
  <si>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</si>
  <si>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</si>
  <si>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</si>
  <si>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</si>
  <si>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</si>
  <si>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</si>
  <si>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</si>
  <si>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</si>
  <si>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</si>
  <si>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</si>
  <si>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</si>
  <si>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</si>
  <si>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</si>
  <si>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</si>
  <si>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</si>
  <si>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</si>
  <si>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</si>
  <si>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</si>
  <si>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</si>
  <si>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</si>
  <si>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</si>
  <si>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</si>
  <si>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</si>
  <si>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</si>
  <si>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</si>
  <si>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</si>
  <si>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</si>
  <si>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</si>
  <si>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</si>
  <si>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</si>
  <si>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</si>
  <si>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</si>
  <si>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</si>
  <si>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</si>
  <si>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</si>
  <si>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</si>
  <si>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</si>
  <si>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</si>
  <si>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</si>
  <si>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</si>
  <si>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</si>
  <si>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</si>
  <si>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</si>
  <si>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</si>
  <si>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</si>
  <si>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</si>
  <si>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</si>
  <si>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</si>
  <si>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</si>
  <si>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</si>
  <si>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</si>
  <si>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</si>
  <si>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</si>
  <si>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</si>
  <si>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</si>
  <si>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</si>
  <si>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</si>
  <si>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</si>
  <si>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</si>
  <si>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</si>
  <si>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</si>
  <si>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</si>
  <si>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</si>
  <si>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</si>
  <si>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</si>
  <si>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</si>
  <si>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</si>
  <si>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</si>
  <si>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</si>
  <si>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</si>
  <si>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</si>
  <si>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</si>
  <si>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</si>
  <si>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</si>
  <si>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</si>
  <si>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</si>
  <si>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</si>
  <si>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</si>
  <si>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</si>
  <si>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</si>
  <si>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</si>
  <si>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</si>
  <si>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</si>
  <si>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</si>
  <si>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</si>
  <si>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</si>
  <si>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</si>
  <si>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</si>
  <si>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</si>
  <si>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</si>
  <si>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</si>
  <si>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</si>
  <si>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</si>
  <si>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</si>
  <si>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</si>
  <si>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</si>
  <si>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</si>
  <si>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</si>
  <si>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</si>
  <si>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</si>
  <si>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</si>
  <si>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</si>
  <si>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</si>
  <si>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</si>
  <si>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</si>
  <si>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</si>
  <si>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</si>
  <si>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NAJ 390 NAJ 357</t>
  </si>
  <si>
    <t>Convenio de Asociación 480-2015</t>
  </si>
  <si>
    <t>Convenio de asociación N° 1297-2016</t>
  </si>
  <si>
    <t>ACNUR - CORPORACIÓN OPCIÓN LEGAL</t>
  </si>
  <si>
    <t>MEN: MINISTERIO DE EDUCACION NACIONAL</t>
  </si>
  <si>
    <t>OIM: ORGANIZACIÓN INTERNACIONAL PARA LAS MIGRACIONES</t>
  </si>
  <si>
    <t>INSTITUTO COLOMBIANO DE BIENESTAR FAMILIAR</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</si>
  <si>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</si>
  <si>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</si>
  <si>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Contrato de consultoria N° 367-2004</t>
  </si>
  <si>
    <t>Contrato de Suministro No. 778 NAJ 357</t>
  </si>
  <si>
    <t>Contrato de Aporte No. 115</t>
  </si>
  <si>
    <t>Convenio Privado - para el desarrollo del proyecto Mis primeros Pasos para un buen desarrollo -2011</t>
  </si>
  <si>
    <t>Convenio de Cooperación No. 084</t>
  </si>
  <si>
    <t>Contrato de aporte y Cooperación ICBF No. 162/14/01</t>
  </si>
  <si>
    <t>Convenio Privado entre Genesis y LA CID</t>
  </si>
  <si>
    <t>Contrato de Aporte No. 108</t>
  </si>
  <si>
    <t>Contrato de aporte No. 243</t>
  </si>
  <si>
    <t>Contrato de aporte No. 36</t>
  </si>
  <si>
    <t>Contrato de aportes No. 17</t>
  </si>
  <si>
    <t>Contrato de Aportes No. 1061</t>
  </si>
  <si>
    <t>Contrato de Prestación de servicios PSPJ No. 1901-2013</t>
  </si>
  <si>
    <t>Contrato No. 364 de 2014</t>
  </si>
  <si>
    <t>Contrato aporte ICBF-196-2016</t>
  </si>
  <si>
    <t>Contrato apoprte ICBF magdalena No. 181</t>
  </si>
  <si>
    <t>Contrato de aporte ICBF No. 182</t>
  </si>
  <si>
    <t>ACNUR - CORPORACIÓN OPCIÓN LEGAL - ICBF</t>
  </si>
  <si>
    <t>FUNDACION GENESIS</t>
  </si>
  <si>
    <t>UNIVERSIDAD COOPERATIVA DE COLOMBIA Y GENESIS FOUNDATION</t>
  </si>
  <si>
    <t>Regular la Sistematización y Evaluación de Impacto de la Experiencia del Magdalena Medio del Proyecto Pedagogía y Protección de la Niñez.</t>
  </si>
  <si>
    <t>Aunar esfuerzos para desarrollar el proyecto "primeros pasos para un buen desarrollo" mediante el cual se busque diseñar, implementar, validar y transferir un modelo de atención a la primera infancia.</t>
  </si>
  <si>
    <t>Aunar esfuerzos para desarrollar el proyecto "primeros pasos para un biuen desarrollo" mediante el cual se busque diseñar, implementar, validar y transferir un modelo de atención a la primera infancia.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</si>
  <si>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</si>
  <si>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"Desarrollar y validar un modelo de educación para la primera infancia en áreas urbano-marginales que ofrezca las condiciones, los ambientes y las relaciones adecuadas para la garantía de sus derechos y sea multiplicable en cualquier contexto".</t>
  </si>
  <si>
    <t>Aunar esfuerzos y brindar atención integral a niños y niñas, mediante un modelo de atención integral en la ciudad de Santa Marta, Magdalena, que promueva condiciones familiares, comunitarias y sociales que contribuyan al cumplimiento de los derechos de los niños de la primera infancia, integrando al proceso a adultos, madres adolescentes</t>
  </si>
  <si>
    <t>Aunar esfuerzos y brindar atención integral a niños, niñas, mediante un modelo de atención integral en el Magdalena, que promueva condiciones familiares, comunitarias y sociales que contribuyan al cumplimiento de los derechos de los niños de la primera infancia,integrando al proceso a adultos, madres adolescentes gestantes y/o lactantes, docentes, madres comunitarias y comunidad.Centro Zonal: Ciénaga: Municipios de Pueblo Viejo y Varela.</t>
  </si>
  <si>
    <t>Desarrollar e implementar el Programa "Mis Primeros pasos de Atención" integral a la primera infancia que promueve el cumplimiento de los derechos de los niños y la corresponsabilidad en su garantía. Su objetivo primordial es promover el desarrollo integral de lso niños, sus familias y comunidades a través de estrategias pedadógica, psicosocial y de incidencia pública.</t>
  </si>
  <si>
    <t>Brindar atención integral a la primera infancia, en los Centros de Desarrollo Infantil temprano, en los cuales se dará atención integral en todos sus componentes y en sus actividades complementarias en el marco de la estrategia "De 0 a siempre" en el Departamento de Nraiño</t>
  </si>
  <si>
    <t>Brindar atención a la primera infancia, niñas y niños menores de cinco (5) años, de familias en situación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</si>
  <si>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integral a niños y niñas entre los 6 meses y menores de los cinco años de edad, con vulnerabilidad económica y social, prioritariamente a quienes por razones de trabajo de sus padres o adulto responsable de su cuidado permanecen solos, temporalmente y a los hijos de familias en situación de desplazamiento.</t>
  </si>
  <si>
    <t>Aunar esfuerzos y brindar atención integral a niños y niñas, mediante un modelo de atención integral en la cuidad de Santa Marta (Magdalena), que promueva condiciones familiares, comunitarias y sociales que contribuyan al cumplimiento de los derechos de los niños de la primera infancia, integrando al proceso a adultos, madres adolescentes gestantes y/o lactantes, docentes, madres comunitarias y comunidad.</t>
  </si>
  <si>
    <t>Operativizar la implementación territorial de las acciones del programa de atención psicosocial y salud integral a víctimas del conflicto armado PAPSIVI, en el marco de la ley 1448 de 2011 para el departamento de Magdalena.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</si>
  <si>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</si>
  <si>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parámetros y estándares establecidos por el ICBF en el marco de la estrategia integral de cero a siempre.</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</si>
  <si>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centro de desarrollo infantil y desarrollo infantil medio familiar.</t>
  </si>
  <si>
    <t>Prestar el servicio de educacion inicial en el marco de la atencion integral a mujeres gestantes niñas y niños menores de 5 años o hasta su ingreso al grado de transicion, de conformida con los manuales operativos de la modalidad y las directrices establecidad por el ICBF en armonia con la politica de estado para el desarrollo integral de la primera infancia de cero a siempre en los servicios centro de desarrollo infantil y desarrollo infantil medio familiar.</t>
  </si>
  <si>
    <t>Objeto: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</si>
  <si>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2021-47-10001240</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</si>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</sst>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efreshError="1">
        <row r="114">
          <cell r="N114">
            <v>1</v>
          </cell>
        </row>
      </sheetData>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A151" zoomScale="60" zoomScaleNormal="95" workbookViewId="0">
      <selection activeCell="I159" sqref="I159"/>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133</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133</v>
      </c>
      <c r="J20" s="41" t="s">
        <v>462</v>
      </c>
      <c r="K20" s="42">
        <v>2792024954</v>
      </c>
      <c r="L20" s="43"/>
      <c r="M20" s="43">
        <v>44561</v>
      </c>
      <c r="N20" s="44">
        <f t="shared" ref="N20:N35" si="0">+(M20-L20)/30</f>
        <v>1485.3666666666666</v>
      </c>
      <c r="O20" s="45"/>
      <c r="P20" s="1"/>
      <c r="Q20" s="1"/>
      <c r="R20" s="1"/>
      <c r="S20" s="1"/>
      <c r="T20" s="1"/>
      <c r="U20" s="46"/>
      <c r="V20" s="47">
        <f t="shared" ref="V20:W20" ca="1" si="1">NOW()</f>
        <v>44194.39920162037</v>
      </c>
      <c r="W20" s="47">
        <f t="shared" ca="1" si="1"/>
        <v>44194.39920162037</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2727</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2684</v>
      </c>
      <c r="C48" s="66" t="s">
        <v>41</v>
      </c>
      <c r="D48" s="67" t="s">
        <v>2690</v>
      </c>
      <c r="E48" s="68">
        <v>38261</v>
      </c>
      <c r="F48" s="68">
        <v>38352</v>
      </c>
      <c r="G48" s="69">
        <f t="shared" ref="G48:G55" si="2">IF(AND(E48&lt;&gt;"",F48&lt;&gt;""),((F48-E48)/30),"")</f>
        <v>3.0333333333333332</v>
      </c>
      <c r="H48" s="65" t="s">
        <v>2710</v>
      </c>
      <c r="I48" s="67" t="s">
        <v>133</v>
      </c>
      <c r="J48" s="67" t="s">
        <v>779</v>
      </c>
      <c r="K48" s="70">
        <v>29000000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2686</v>
      </c>
      <c r="C49" s="71" t="s">
        <v>41</v>
      </c>
      <c r="D49" s="67" t="s">
        <v>2681</v>
      </c>
      <c r="E49" s="68">
        <v>39887</v>
      </c>
      <c r="F49" s="68">
        <v>40177</v>
      </c>
      <c r="G49" s="69">
        <f t="shared" si="2"/>
        <v>9.6666666666666661</v>
      </c>
      <c r="H49" s="65" t="s">
        <v>2711</v>
      </c>
      <c r="I49" s="67" t="s">
        <v>133</v>
      </c>
      <c r="J49" s="67" t="s">
        <v>779</v>
      </c>
      <c r="K49" s="70">
        <v>223988690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41</v>
      </c>
      <c r="D50" s="67" t="s">
        <v>2691</v>
      </c>
      <c r="E50" s="68">
        <v>39902</v>
      </c>
      <c r="F50" s="68">
        <v>40116</v>
      </c>
      <c r="G50" s="69">
        <f t="shared" si="2"/>
        <v>7.1333333333333337</v>
      </c>
      <c r="H50" s="74" t="s">
        <v>2712</v>
      </c>
      <c r="I50" s="67" t="s">
        <v>133</v>
      </c>
      <c r="J50" s="67" t="s">
        <v>237</v>
      </c>
      <c r="K50" s="70">
        <v>230400000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c r="A51" s="64">
        <v>4</v>
      </c>
      <c r="B51" s="65" t="s">
        <v>2707</v>
      </c>
      <c r="C51" s="71" t="s">
        <v>112</v>
      </c>
      <c r="D51" s="67" t="s">
        <v>2692</v>
      </c>
      <c r="E51" s="68">
        <v>40180</v>
      </c>
      <c r="F51" s="68">
        <v>40907</v>
      </c>
      <c r="G51" s="69">
        <f t="shared" si="2"/>
        <v>24.233333333333334</v>
      </c>
      <c r="H51" s="65" t="s">
        <v>2713</v>
      </c>
      <c r="I51" s="67" t="s">
        <v>133</v>
      </c>
      <c r="J51" s="67" t="s">
        <v>779</v>
      </c>
      <c r="K51" s="70">
        <v>35082790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2708</v>
      </c>
      <c r="C52" s="71" t="s">
        <v>41</v>
      </c>
      <c r="D52" s="67" t="s">
        <v>2693</v>
      </c>
      <c r="E52" s="68">
        <v>41244</v>
      </c>
      <c r="F52" s="68">
        <v>41273</v>
      </c>
      <c r="G52" s="69">
        <f t="shared" si="2"/>
        <v>0.96666666666666667</v>
      </c>
      <c r="H52" s="74" t="s">
        <v>2714</v>
      </c>
      <c r="I52" s="67" t="s">
        <v>133</v>
      </c>
      <c r="J52" s="67" t="s">
        <v>641</v>
      </c>
      <c r="K52" s="70">
        <v>1937093808</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2687</v>
      </c>
      <c r="C53" s="71" t="s">
        <v>46</v>
      </c>
      <c r="D53" s="67" t="s">
        <v>2694</v>
      </c>
      <c r="E53" s="68">
        <v>40609</v>
      </c>
      <c r="F53" s="68">
        <v>40907</v>
      </c>
      <c r="G53" s="69">
        <f t="shared" si="2"/>
        <v>9.9333333333333336</v>
      </c>
      <c r="H53" s="74" t="s">
        <v>2715</v>
      </c>
      <c r="I53" s="67" t="s">
        <v>133</v>
      </c>
      <c r="J53" s="67" t="s">
        <v>779</v>
      </c>
      <c r="K53" s="70">
        <v>491935086</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2687</v>
      </c>
      <c r="C54" s="71" t="s">
        <v>46</v>
      </c>
      <c r="D54" s="67" t="s">
        <v>2695</v>
      </c>
      <c r="E54" s="68">
        <v>40557</v>
      </c>
      <c r="F54" s="68">
        <v>40877</v>
      </c>
      <c r="G54" s="69">
        <f t="shared" si="2"/>
        <v>10.666666666666666</v>
      </c>
      <c r="H54" s="65" t="s">
        <v>2716</v>
      </c>
      <c r="I54" s="67" t="s">
        <v>133</v>
      </c>
      <c r="J54" s="67" t="s">
        <v>641</v>
      </c>
      <c r="K54" s="70">
        <v>577560236</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c r="A55" s="64">
        <v>8</v>
      </c>
      <c r="B55" s="65" t="s">
        <v>2709</v>
      </c>
      <c r="C55" s="71" t="s">
        <v>41</v>
      </c>
      <c r="D55" s="67" t="s">
        <v>2696</v>
      </c>
      <c r="E55" s="68">
        <v>40823</v>
      </c>
      <c r="F55" s="68">
        <v>41189</v>
      </c>
      <c r="G55" s="69">
        <f t="shared" si="2"/>
        <v>12.2</v>
      </c>
      <c r="H55" s="65" t="s">
        <v>2717</v>
      </c>
      <c r="I55" s="67" t="s">
        <v>133</v>
      </c>
      <c r="J55" s="67" t="s">
        <v>836</v>
      </c>
      <c r="K55" s="70">
        <v>1937091425</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2687</v>
      </c>
      <c r="C56" s="71" t="s">
        <v>46</v>
      </c>
      <c r="D56" s="67" t="s">
        <v>2697</v>
      </c>
      <c r="E56" s="68">
        <v>40921</v>
      </c>
      <c r="F56" s="68">
        <v>41273</v>
      </c>
      <c r="G56" s="69">
        <f t="shared" ref="G56:G67" si="3">IF(AND(E56&lt;&gt;"",F56&lt;&gt;""),((F56-E56)/30),"")</f>
        <v>11.733333333333333</v>
      </c>
      <c r="H56" s="65" t="s">
        <v>2713</v>
      </c>
      <c r="I56" s="67" t="s">
        <v>133</v>
      </c>
      <c r="J56" s="67" t="s">
        <v>355</v>
      </c>
      <c r="K56" s="70">
        <v>173216930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c r="A57" s="64">
        <v>10</v>
      </c>
      <c r="B57" s="65" t="s">
        <v>2687</v>
      </c>
      <c r="C57" s="71" t="s">
        <v>46</v>
      </c>
      <c r="D57" s="67" t="s">
        <v>2698</v>
      </c>
      <c r="E57" s="68">
        <v>40935</v>
      </c>
      <c r="F57" s="68">
        <v>41273</v>
      </c>
      <c r="G57" s="69">
        <f t="shared" si="3"/>
        <v>11.266666666666667</v>
      </c>
      <c r="H57" s="65" t="s">
        <v>2718</v>
      </c>
      <c r="I57" s="67" t="s">
        <v>133</v>
      </c>
      <c r="J57" s="67" t="s">
        <v>779</v>
      </c>
      <c r="K57" s="70">
        <v>1357791840</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c r="A58" s="64">
        <v>11</v>
      </c>
      <c r="B58" s="65" t="s">
        <v>2687</v>
      </c>
      <c r="C58" s="71" t="s">
        <v>46</v>
      </c>
      <c r="D58" s="67" t="s">
        <v>2699</v>
      </c>
      <c r="E58" s="68">
        <v>41244</v>
      </c>
      <c r="F58" s="68">
        <v>41273</v>
      </c>
      <c r="G58" s="69">
        <f t="shared" si="3"/>
        <v>0.96666666666666667</v>
      </c>
      <c r="H58" s="65" t="s">
        <v>2719</v>
      </c>
      <c r="I58" s="67" t="s">
        <v>133</v>
      </c>
      <c r="J58" s="67" t="s">
        <v>487</v>
      </c>
      <c r="K58" s="70">
        <v>12879648</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c r="A59" s="64">
        <v>12</v>
      </c>
      <c r="B59" s="65" t="s">
        <v>2687</v>
      </c>
      <c r="C59" s="71" t="s">
        <v>46</v>
      </c>
      <c r="D59" s="67" t="s">
        <v>2700</v>
      </c>
      <c r="E59" s="68">
        <v>40940</v>
      </c>
      <c r="F59" s="68">
        <v>41090</v>
      </c>
      <c r="G59" s="69">
        <f t="shared" si="3"/>
        <v>5</v>
      </c>
      <c r="H59" s="65" t="s">
        <v>2720</v>
      </c>
      <c r="I59" s="67" t="s">
        <v>133</v>
      </c>
      <c r="J59" s="67" t="s">
        <v>237</v>
      </c>
      <c r="K59" s="70">
        <v>103248415</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c r="A60" s="64">
        <v>13</v>
      </c>
      <c r="B60" s="65" t="s">
        <v>2687</v>
      </c>
      <c r="C60" s="71" t="s">
        <v>46</v>
      </c>
      <c r="D60" s="67" t="s">
        <v>2701</v>
      </c>
      <c r="E60" s="68">
        <v>41022</v>
      </c>
      <c r="F60" s="68">
        <v>41266</v>
      </c>
      <c r="G60" s="69">
        <f t="shared" si="3"/>
        <v>8.1333333333333329</v>
      </c>
      <c r="H60" s="65" t="s">
        <v>2721</v>
      </c>
      <c r="I60" s="67" t="s">
        <v>133</v>
      </c>
      <c r="J60" s="67" t="s">
        <v>779</v>
      </c>
      <c r="K60" s="70">
        <v>380627139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c r="A61" s="64">
        <v>14</v>
      </c>
      <c r="B61" s="65" t="s">
        <v>2686</v>
      </c>
      <c r="C61" s="71" t="s">
        <v>46</v>
      </c>
      <c r="D61" s="67" t="s">
        <v>2702</v>
      </c>
      <c r="E61" s="68">
        <v>41522</v>
      </c>
      <c r="F61" s="68">
        <v>41774</v>
      </c>
      <c r="G61" s="69">
        <f t="shared" si="3"/>
        <v>8.4</v>
      </c>
      <c r="H61" s="65" t="s">
        <v>2722</v>
      </c>
      <c r="I61" s="67" t="s">
        <v>133</v>
      </c>
      <c r="J61" s="67" t="s">
        <v>621</v>
      </c>
      <c r="K61" s="70">
        <v>845352711</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2685</v>
      </c>
      <c r="C62" s="71" t="s">
        <v>46</v>
      </c>
      <c r="D62" s="67" t="s">
        <v>2703</v>
      </c>
      <c r="E62" s="68">
        <v>41829</v>
      </c>
      <c r="F62" s="68">
        <v>42003</v>
      </c>
      <c r="G62" s="69">
        <f t="shared" si="3"/>
        <v>5.8</v>
      </c>
      <c r="H62" s="65" t="s">
        <v>2723</v>
      </c>
      <c r="I62" s="67" t="s">
        <v>133</v>
      </c>
      <c r="J62" s="67" t="s">
        <v>779</v>
      </c>
      <c r="K62" s="70">
        <v>5020986259</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c r="A63" s="64">
        <v>16</v>
      </c>
      <c r="B63" s="65" t="s">
        <v>2687</v>
      </c>
      <c r="C63" s="71" t="s">
        <v>46</v>
      </c>
      <c r="D63" s="67" t="s">
        <v>2682</v>
      </c>
      <c r="E63" s="68">
        <v>42025</v>
      </c>
      <c r="F63" s="68">
        <v>42369</v>
      </c>
      <c r="G63" s="69">
        <f t="shared" si="3"/>
        <v>11.466666666666667</v>
      </c>
      <c r="H63" s="65" t="s">
        <v>2688</v>
      </c>
      <c r="I63" s="67" t="s">
        <v>133</v>
      </c>
      <c r="J63" s="67" t="s">
        <v>779</v>
      </c>
      <c r="K63" s="70">
        <v>39700012299</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2704</v>
      </c>
      <c r="E64" s="68">
        <v>42462</v>
      </c>
      <c r="F64" s="68">
        <v>42674</v>
      </c>
      <c r="G64" s="69">
        <f t="shared" si="3"/>
        <v>7.0666666666666664</v>
      </c>
      <c r="H64" s="65" t="s">
        <v>2724</v>
      </c>
      <c r="I64" s="67" t="s">
        <v>133</v>
      </c>
      <c r="J64" s="67" t="s">
        <v>779</v>
      </c>
      <c r="K64" s="70">
        <v>713684182</v>
      </c>
      <c r="L64" s="71" t="s">
        <v>108</v>
      </c>
      <c r="M64" s="72">
        <v>1</v>
      </c>
      <c r="N64" s="71" t="s">
        <v>113</v>
      </c>
      <c r="O64" s="71" t="s">
        <v>108</v>
      </c>
      <c r="P64" s="73"/>
      <c r="Q64" s="73"/>
      <c r="R64" s="73"/>
      <c r="S64" s="73"/>
      <c r="T64" s="73"/>
      <c r="U64" s="73"/>
      <c r="V64" s="73"/>
      <c r="W64" s="73"/>
      <c r="X64" s="73"/>
      <c r="Y64" s="73"/>
      <c r="Z64" s="73"/>
      <c r="AA64" s="73"/>
      <c r="AB64" s="73"/>
    </row>
    <row r="65" spans="1:28" ht="24.75" customHeight="1" outlineLevel="1">
      <c r="A65" s="64">
        <v>18</v>
      </c>
      <c r="B65" s="65" t="s">
        <v>2687</v>
      </c>
      <c r="C65" s="71" t="s">
        <v>46</v>
      </c>
      <c r="D65" s="67" t="s">
        <v>2683</v>
      </c>
      <c r="E65" s="68">
        <v>42576</v>
      </c>
      <c r="F65" s="68">
        <v>42768</v>
      </c>
      <c r="G65" s="69">
        <f t="shared" si="3"/>
        <v>6.4</v>
      </c>
      <c r="H65" s="65" t="s">
        <v>2689</v>
      </c>
      <c r="I65" s="67" t="s">
        <v>133</v>
      </c>
      <c r="J65" s="67" t="s">
        <v>779</v>
      </c>
      <c r="K65" s="70">
        <v>56276550367</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c r="A66" s="64">
        <v>19</v>
      </c>
      <c r="B66" s="65" t="s">
        <v>2687</v>
      </c>
      <c r="C66" s="71" t="s">
        <v>46</v>
      </c>
      <c r="D66" s="67" t="s">
        <v>2705</v>
      </c>
      <c r="E66" s="68">
        <v>43313</v>
      </c>
      <c r="F66" s="68">
        <v>43404</v>
      </c>
      <c r="G66" s="69">
        <f t="shared" si="3"/>
        <v>3.0333333333333332</v>
      </c>
      <c r="H66" s="65" t="s">
        <v>2725</v>
      </c>
      <c r="I66" s="67" t="s">
        <v>133</v>
      </c>
      <c r="J66" s="67" t="s">
        <v>779</v>
      </c>
      <c r="K66" s="70">
        <v>1608510466</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c r="A67" s="64">
        <v>20</v>
      </c>
      <c r="B67" s="65" t="s">
        <v>2687</v>
      </c>
      <c r="C67" s="71" t="s">
        <v>46</v>
      </c>
      <c r="D67" s="67" t="s">
        <v>2706</v>
      </c>
      <c r="E67" s="68">
        <v>43295</v>
      </c>
      <c r="F67" s="68">
        <v>43404</v>
      </c>
      <c r="G67" s="69">
        <f t="shared" si="3"/>
        <v>3.6333333333333333</v>
      </c>
      <c r="H67" s="65" t="s">
        <v>2726</v>
      </c>
      <c r="I67" s="67" t="s">
        <v>133</v>
      </c>
      <c r="J67" s="67" t="s">
        <v>237</v>
      </c>
      <c r="K67" s="70">
        <v>169068672</v>
      </c>
      <c r="L67" s="71" t="s">
        <v>108</v>
      </c>
      <c r="M67" s="72">
        <v>1</v>
      </c>
      <c r="N67" s="71" t="s">
        <v>113</v>
      </c>
      <c r="O67" s="71" t="s">
        <v>108</v>
      </c>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2729</v>
      </c>
      <c r="E114" s="68">
        <v>43880</v>
      </c>
      <c r="F114" s="68">
        <v>44196</v>
      </c>
      <c r="G114" s="69">
        <f t="shared" ref="G114" si="5">IF(AND(E114&lt;&gt;"",F114&lt;&gt;""),((F114-E114)/30),"")</f>
        <v>10.533333333333333</v>
      </c>
      <c r="H114" s="65" t="s">
        <v>2730</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2732</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2731</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83760748.61999999</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8">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49">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7000000}">
          <x14:formula1>
            <xm:f>Listas!$B$2:$B$3</xm:f>
          </x14:formula1>
          <xm:sqref>D167 L48:L107 N165 M114:M160 O48:O107</xm:sqref>
        </x14:dataValidation>
        <x14:dataValidation type="list" allowBlank="1" showErrorMessage="1" xr:uid="{00000000-0002-0000-0000-000018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2020-12-29T14:34:58Z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