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<sst xmlns="http://schemas.openxmlformats.org/spreadsheetml/2006/main" count="3282" uniqueCount="2727">
  <si>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</si>
  <si>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</si>
  <si>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</si>
  <si>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</si>
  <si>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</si>
  <si>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</si>
  <si>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</si>
  <si>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</si>
  <si>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</si>
  <si>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</si>
  <si>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</si>
  <si>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</si>
  <si>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</si>
  <si>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</si>
  <si>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</si>
  <si>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</si>
  <si>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</si>
  <si>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</si>
  <si>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</si>
  <si>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</si>
  <si>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</si>
  <si>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</si>
  <si>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</si>
  <si>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</si>
  <si>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</si>
  <si>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</si>
  <si>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</si>
  <si>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</si>
  <si>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</si>
  <si>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</si>
  <si>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</si>
  <si>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</si>
  <si>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</si>
  <si>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</si>
  <si>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</si>
  <si>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</si>
  <si>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</si>
  <si>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</si>
  <si>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</si>
  <si>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</si>
  <si>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</si>
  <si>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</si>
  <si>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</si>
  <si>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</si>
  <si>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</si>
  <si>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</si>
  <si>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</si>
  <si>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</si>
  <si>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</si>
  <si>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</si>
  <si>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</si>
  <si>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</si>
  <si>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</si>
  <si>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</si>
  <si>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</si>
  <si>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</si>
  <si>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</si>
  <si>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</si>
  <si>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</si>
  <si>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</si>
  <si>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</si>
  <si>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</si>
  <si>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</si>
  <si>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</si>
  <si>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</si>
  <si>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</si>
  <si>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</si>
  <si>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</si>
  <si>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</si>
  <si>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</si>
  <si>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</si>
  <si>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</si>
  <si>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</si>
  <si>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</si>
  <si>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</si>
  <si>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</si>
  <si>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</si>
  <si>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</si>
  <si>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</si>
  <si>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</si>
  <si>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</si>
  <si>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</si>
  <si>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</si>
  <si>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</si>
  <si>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</si>
  <si>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</si>
  <si>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</si>
  <si>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</si>
  <si>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</si>
  <si>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</si>
  <si>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</si>
  <si>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</si>
  <si>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</si>
  <si>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</si>
  <si>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</si>
  <si>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</si>
  <si>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</si>
  <si>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</si>
  <si>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</si>
  <si>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</si>
  <si>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</si>
  <si>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</si>
  <si>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</si>
  <si>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</si>
  <si>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</si>
  <si>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</si>
  <si>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</si>
  <si>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</si>
  <si>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</si>
  <si>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</si>
  <si>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</si>
  <si>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</si>
  <si>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</si>
  <si>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</si>
  <si>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</si>
  <si>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</si>
  <si>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</si>
  <si>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</si>
  <si>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</si>
  <si>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</si>
  <si>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</si>
  <si>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</si>
  <si>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</si>
  <si>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</si>
  <si>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</si>
  <si>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</si>
  <si>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</si>
  <si>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</si>
  <si>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</si>
  <si>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</si>
  <si>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</si>
  <si>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</si>
  <si>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</si>
  <si>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</si>
  <si>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</si>
  <si>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</si>
  <si>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</si>
  <si>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</si>
  <si>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</si>
  <si>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</si>
  <si>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</si>
  <si>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</si>
  <si>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</si>
  <si>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</si>
  <si>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</si>
  <si>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</si>
  <si>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</si>
  <si>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</si>
  <si>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</si>
  <si>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</si>
  <si>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</si>
  <si>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</si>
  <si>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</si>
  <si>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</si>
  <si>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</si>
  <si>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</si>
  <si>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</si>
  <si>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</si>
  <si>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</si>
  <si>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</si>
  <si>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</si>
  <si>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</si>
  <si>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</si>
  <si>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</si>
  <si>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</si>
  <si>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</si>
  <si>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</si>
  <si>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</si>
  <si>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</si>
  <si>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</si>
  <si>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</si>
  <si>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</si>
  <si>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</si>
  <si>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</si>
  <si>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</si>
  <si>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</si>
  <si>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</si>
  <si>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</si>
  <si>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</si>
  <si>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</si>
  <si>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</si>
  <si>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</si>
  <si>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</si>
  <si>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</si>
  <si>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</si>
  <si>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</si>
  <si>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</si>
  <si>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</si>
  <si>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</si>
  <si>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</si>
  <si>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</si>
  <si>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</si>
  <si>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</si>
  <si>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</si>
  <si>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</si>
  <si>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</si>
  <si>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</si>
  <si>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</si>
  <si>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</si>
  <si>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</si>
  <si>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</si>
  <si>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</si>
  <si>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</si>
  <si>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</si>
  <si>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</si>
  <si>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</si>
  <si>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</si>
  <si>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</si>
  <si>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</si>
  <si>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</si>
  <si>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</si>
  <si>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</si>
  <si>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</si>
  <si>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</si>
  <si>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</si>
  <si>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</si>
  <si>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</si>
  <si>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</si>
  <si>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</si>
  <si>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</si>
  <si>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</si>
  <si>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</si>
  <si>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</si>
  <si>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</si>
  <si>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</si>
  <si>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</si>
  <si>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</si>
  <si>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</si>
  <si>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</si>
  <si>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</si>
  <si>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</si>
  <si>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</si>
  <si>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</si>
  <si>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</si>
  <si>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</si>
  <si>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</si>
  <si>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</si>
  <si>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</si>
  <si>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</si>
  <si>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</si>
  <si>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</si>
  <si>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</si>
  <si>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</si>
  <si>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</si>
  <si>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</si>
  <si>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</si>
  <si>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</si>
  <si>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</si>
  <si>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</si>
  <si>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</si>
  <si>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</si>
  <si>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</si>
  <si>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</si>
  <si>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</si>
  <si>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</si>
  <si>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</si>
  <si>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</si>
  <si>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</si>
  <si>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</si>
  <si>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</si>
  <si>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</si>
  <si>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</si>
  <si>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</si>
  <si>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</si>
  <si>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</si>
  <si>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</si>
  <si>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</si>
  <si>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</si>
  <si>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</si>
  <si>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</si>
  <si>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</si>
  <si>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</si>
  <si>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</si>
  <si>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</si>
  <si>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</si>
  <si>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</si>
  <si>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</si>
  <si>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</si>
  <si>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</si>
  <si>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</si>
  <si>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</si>
  <si>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</si>
  <si>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</si>
  <si>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</si>
  <si>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</si>
  <si>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</si>
  <si>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</si>
  <si>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</si>
  <si>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</si>
  <si>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</si>
  <si>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</si>
  <si>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</si>
  <si>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</si>
  <si>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</si>
  <si>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</si>
  <si>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</si>
  <si>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</si>
  <si>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</si>
  <si>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</si>
  <si>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</si>
  <si>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</si>
  <si>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</si>
  <si>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</si>
  <si>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</si>
  <si>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</si>
  <si>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</si>
  <si>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</si>
  <si>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</si>
  <si>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</si>
  <si>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</si>
  <si>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</si>
  <si>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</si>
  <si>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</si>
  <si>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</si>
  <si>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</si>
  <si>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</si>
  <si>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</si>
  <si>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</si>
  <si>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</si>
  <si>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</si>
  <si>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</si>
  <si>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</si>
  <si>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</si>
  <si>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</si>
  <si>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</si>
  <si>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</si>
  <si>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</si>
  <si>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</si>
  <si>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</si>
  <si>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</si>
  <si>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</si>
  <si>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</si>
  <si>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</si>
  <si>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</si>
  <si>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</si>
  <si>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</si>
  <si>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</si>
  <si>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</si>
  <si>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</si>
  <si>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</si>
  <si>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</si>
  <si>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</si>
  <si>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</si>
  <si>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</si>
  <si>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</si>
  <si>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</si>
  <si>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</si>
  <si>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</si>
  <si>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</si>
  <si>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</si>
  <si>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</si>
  <si>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</si>
  <si>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</si>
  <si>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</si>
  <si>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</si>
  <si>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</si>
  <si>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</si>
  <si>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</si>
  <si>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</si>
  <si>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</si>
  <si>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</si>
  <si>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</si>
  <si>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</si>
  <si>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</si>
  <si>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</si>
  <si>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</si>
  <si>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</si>
  <si>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</si>
  <si>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</si>
  <si>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</si>
  <si>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</si>
  <si>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</si>
  <si>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</si>
  <si>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</si>
  <si>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</si>
  <si>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</si>
  <si>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</si>
  <si>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</si>
  <si>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</si>
  <si>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</si>
  <si>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</si>
  <si>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</si>
  <si>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</si>
  <si>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</si>
  <si>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</si>
  <si>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</si>
  <si>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</si>
  <si>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</si>
  <si>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</si>
  <si>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</si>
  <si>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</si>
  <si>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</si>
  <si>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</si>
  <si>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</si>
  <si>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</si>
  <si>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</si>
  <si>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</si>
  <si>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</si>
  <si>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</si>
  <si>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</si>
  <si>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</si>
  <si>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</si>
  <si>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</si>
  <si>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</si>
  <si>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</si>
  <si>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</si>
  <si>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</si>
  <si>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</si>
  <si>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</si>
  <si>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</si>
  <si>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</si>
  <si>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</si>
  <si>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</si>
  <si>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</si>
  <si>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</si>
  <si>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</si>
  <si>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</si>
  <si>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</si>
  <si>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</si>
  <si>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</si>
  <si>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</si>
  <si>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</si>
  <si>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</si>
  <si>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</si>
  <si>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</si>
  <si>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</si>
  <si>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</si>
  <si>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</si>
  <si>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</si>
  <si>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</si>
  <si>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</si>
  <si>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</si>
  <si>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</si>
  <si>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</si>
  <si>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</si>
  <si>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</si>
  <si>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</si>
  <si>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</si>
  <si>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</si>
  <si>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</si>
  <si>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</si>
  <si>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</si>
  <si>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</si>
  <si>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</si>
  <si>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</si>
  <si>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</si>
  <si>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</si>
  <si>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</si>
  <si>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</si>
  <si>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</si>
  <si>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</si>
  <si>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</si>
  <si>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</si>
  <si>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</si>
  <si>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</si>
  <si>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</si>
  <si>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</si>
  <si>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</si>
  <si>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</si>
  <si>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</si>
  <si>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</si>
  <si>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</si>
  <si>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</si>
  <si>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</si>
  <si>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</si>
  <si>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</si>
  <si>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</si>
  <si>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</si>
  <si>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</si>
  <si>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</si>
  <si>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</si>
  <si>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</si>
  <si>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</si>
  <si>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</si>
  <si>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</si>
  <si>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</si>
  <si>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</si>
  <si>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</si>
  <si>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</si>
  <si>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</si>
  <si>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</si>
  <si>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</si>
  <si>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</si>
  <si>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</si>
  <si>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</si>
  <si>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</si>
  <si>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</si>
  <si>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</si>
  <si>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</si>
  <si>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</si>
  <si>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</si>
  <si>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</si>
  <si>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</si>
  <si>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</si>
  <si>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</si>
  <si>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</si>
  <si>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</si>
  <si>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</si>
  <si>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</si>
  <si>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</si>
  <si>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</si>
  <si>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</si>
  <si>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</si>
  <si>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</si>
  <si>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</si>
  <si>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</si>
  <si>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</si>
  <si>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</si>
  <si>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</si>
  <si>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</si>
  <si>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</si>
  <si>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</si>
  <si>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</si>
  <si>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</si>
  <si>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</si>
  <si>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</si>
  <si>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</si>
  <si>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</si>
  <si>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</si>
  <si>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</si>
  <si>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</si>
  <si>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</si>
  <si>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</si>
  <si>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</si>
  <si>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</si>
  <si>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</si>
  <si>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</si>
  <si>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</si>
  <si>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</si>
  <si>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</si>
  <si>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</si>
  <si>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</si>
  <si>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</si>
  <si>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</si>
  <si>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</si>
  <si>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</si>
  <si>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</si>
  <si>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</si>
  <si>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</si>
  <si>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</si>
  <si>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</si>
  <si>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</si>
  <si>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</si>
  <si>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</si>
  <si>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</si>
  <si>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</si>
  <si>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</si>
  <si>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</si>
  <si>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</si>
  <si>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</si>
  <si>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</si>
  <si>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</si>
  <si>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</si>
  <si>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</si>
  <si>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</si>
  <si>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</si>
  <si>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</si>
  <si>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</si>
  <si>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</si>
  <si>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</si>
  <si>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</si>
  <si>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</si>
  <si>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</si>
  <si>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</si>
  <si>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</si>
  <si>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</si>
  <si>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</si>
  <si>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</si>
  <si>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</si>
  <si>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</si>
  <si>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</si>
  <si>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</si>
  <si>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</si>
  <si>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</si>
  <si>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</si>
  <si>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</si>
  <si>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</si>
  <si>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</si>
  <si>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</si>
  <si>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</si>
  <si>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</si>
  <si>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</si>
  <si>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</si>
  <si>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</si>
  <si>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</si>
  <si>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</si>
  <si>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</si>
  <si>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</si>
  <si>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</si>
  <si>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</si>
  <si>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</si>
  <si>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</si>
  <si>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</si>
  <si>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</si>
  <si>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</si>
  <si>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</si>
  <si>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</si>
  <si>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</si>
  <si>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</si>
  <si>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</si>
  <si>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</si>
  <si>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</si>
  <si>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</si>
  <si>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</si>
  <si>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</si>
  <si>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</si>
  <si>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</si>
  <si>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</si>
  <si>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</si>
  <si>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</si>
  <si>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</si>
  <si>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</si>
  <si>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</si>
  <si>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</si>
  <si>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</si>
  <si>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</si>
  <si>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</si>
  <si>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</si>
  <si>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</si>
  <si>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</si>
  <si>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</si>
  <si>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</si>
  <si>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</si>
  <si>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</si>
  <si>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</si>
  <si>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</si>
  <si>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</si>
  <si>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</si>
  <si>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</si>
  <si>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</si>
  <si>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</si>
  <si>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</si>
  <si>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</si>
  <si>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</si>
  <si>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</si>
  <si>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</si>
  <si>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</si>
  <si>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</si>
  <si>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</si>
  <si>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</si>
  <si>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</si>
  <si>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</si>
  <si>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</si>
  <si>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</si>
  <si>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</si>
  <si>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</si>
  <si>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</si>
  <si>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</si>
  <si>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</si>
  <si>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</si>
  <si>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</si>
  <si>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</si>
  <si>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</si>
  <si>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</si>
  <si>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</si>
  <si>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</si>
  <si>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</si>
  <si>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</si>
  <si>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</si>
  <si>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</si>
  <si>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</si>
  <si>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</si>
  <si>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</si>
  <si>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</si>
  <si>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</si>
  <si>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</si>
  <si>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</si>
  <si>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</si>
  <si>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</si>
  <si>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</si>
  <si>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</si>
  <si>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</si>
  <si>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</si>
  <si>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</si>
  <si>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</si>
  <si>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</si>
  <si>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</si>
  <si>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</si>
  <si>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</si>
  <si>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</si>
  <si>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</si>
  <si>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</si>
  <si>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</si>
  <si>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</si>
  <si>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</si>
  <si>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</si>
  <si>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</si>
  <si>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</si>
  <si>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</si>
  <si>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</si>
  <si>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</si>
  <si>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</si>
  <si>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</si>
  <si>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</si>
  <si>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</si>
  <si>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</si>
  <si>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</si>
  <si>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</si>
  <si>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</si>
  <si>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</si>
  <si>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</si>
  <si>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</si>
  <si>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</si>
  <si>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</si>
  <si>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</si>
  <si>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</si>
  <si>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</si>
  <si>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</si>
  <si>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</si>
  <si>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</si>
  <si>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</si>
  <si>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</si>
  <si>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</si>
  <si>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</si>
  <si>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</si>
  <si>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</si>
  <si>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</si>
  <si>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</si>
  <si>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</si>
  <si>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</si>
  <si>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</si>
  <si>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</si>
  <si>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</si>
  <si>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</si>
  <si>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</si>
  <si>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</si>
  <si>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</si>
  <si>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</si>
  <si>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</si>
  <si>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</si>
  <si>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</si>
  <si>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</si>
  <si>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</si>
  <si>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</si>
  <si>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</si>
  <si>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</si>
  <si>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</si>
  <si>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</si>
  <si>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</si>
  <si>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</si>
  <si>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</si>
  <si>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</si>
  <si>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</si>
  <si>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</si>
  <si>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</si>
  <si>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</si>
  <si>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</si>
  <si>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</si>
  <si>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</si>
  <si>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</si>
  <si>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</si>
  <si>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</si>
  <si>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</si>
  <si>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</si>
  <si>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</si>
  <si>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</si>
  <si>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</si>
  <si>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</si>
  <si>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</si>
  <si>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</si>
  <si>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</si>
  <si>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</si>
  <si>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</si>
  <si>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</si>
  <si>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</si>
  <si>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</si>
  <si>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</si>
  <si>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</si>
  <si>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</si>
  <si>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</si>
  <si>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</si>
  <si>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</si>
  <si>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</si>
  <si>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</si>
  <si>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</si>
  <si>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</si>
  <si>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</si>
  <si>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</si>
  <si>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</si>
  <si>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</si>
  <si>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</si>
  <si>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</si>
  <si>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</si>
  <si>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</si>
  <si>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</si>
  <si>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</si>
  <si>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</si>
  <si>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</si>
  <si>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</si>
  <si>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</si>
  <si>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</si>
  <si>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</si>
  <si>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</si>
  <si>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</si>
  <si>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</si>
  <si>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</si>
  <si>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</si>
  <si>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</si>
  <si>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</si>
  <si>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</si>
  <si>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</si>
  <si>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</si>
  <si>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</si>
  <si>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</si>
  <si>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</si>
  <si>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</si>
  <si>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</si>
  <si>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</si>
  <si>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</si>
  <si>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</si>
  <si>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</si>
  <si>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</si>
  <si>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</si>
  <si>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</si>
  <si>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</si>
  <si>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</si>
  <si>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</si>
  <si>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</si>
  <si>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</si>
  <si>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</si>
  <si>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</si>
  <si>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</si>
  <si>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</si>
  <si>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</si>
  <si>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</si>
  <si>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</si>
  <si>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</si>
  <si>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</si>
  <si>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</si>
  <si>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</si>
  <si>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</si>
  <si>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</si>
  <si>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</si>
  <si>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</si>
  <si>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</si>
  <si>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</si>
  <si>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</si>
  <si>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</si>
  <si>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</si>
  <si>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</si>
  <si>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</si>
  <si>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</si>
  <si>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</si>
  <si>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</si>
  <si>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</si>
  <si>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</si>
  <si>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</si>
  <si>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</si>
  <si>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</si>
  <si>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</si>
  <si>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</si>
  <si>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</si>
  <si>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</si>
  <si>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</si>
  <si>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</si>
  <si>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</si>
  <si>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</si>
  <si>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</si>
  <si>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</si>
  <si>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</si>
  <si>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</si>
  <si>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</si>
  <si>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</si>
  <si>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</si>
  <si>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</si>
  <si>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</si>
  <si>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</si>
  <si>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</si>
  <si>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</si>
  <si>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</si>
  <si>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</si>
  <si>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</si>
  <si>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</si>
  <si>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</si>
  <si>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</si>
  <si>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</si>
  <si>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</si>
  <si>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</si>
  <si>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</si>
  <si>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</si>
  <si>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</si>
  <si>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</si>
  <si>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</si>
  <si>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</si>
  <si>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</si>
  <si>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</si>
  <si>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</si>
  <si>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</si>
  <si>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</si>
  <si>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</si>
  <si>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</si>
  <si>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</si>
  <si>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</si>
  <si>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</si>
  <si>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</si>
  <si>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</si>
  <si>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</si>
  <si>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</si>
  <si>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</si>
  <si>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</si>
  <si>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</si>
  <si>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</si>
  <si>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</si>
  <si>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</si>
  <si>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</si>
  <si>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</si>
  <si>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</si>
  <si>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</si>
  <si>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</si>
  <si>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</si>
  <si>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</si>
  <si>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</si>
  <si>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</si>
  <si>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</si>
  <si>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</si>
  <si>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</si>
  <si>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</si>
  <si>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</si>
  <si>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</si>
  <si>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</si>
  <si>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</si>
  <si>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</si>
  <si>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</si>
  <si>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</si>
  <si>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</si>
  <si>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</si>
  <si>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</si>
  <si>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</si>
  <si>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</si>
  <si>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</si>
  <si>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</si>
  <si>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</si>
  <si>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</si>
  <si>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</si>
  <si>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</si>
  <si>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</si>
  <si>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</si>
  <si>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</si>
  <si>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</si>
  <si>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</si>
  <si>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</si>
  <si>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</si>
  <si>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</si>
  <si>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</si>
  <si>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</si>
  <si>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</si>
  <si>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</si>
  <si>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</si>
  <si>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</si>
  <si>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</si>
  <si>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</si>
  <si>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</si>
  <si>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</si>
  <si>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</si>
  <si>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</si>
  <si>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</si>
  <si>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</si>
  <si>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</si>
  <si>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</si>
  <si>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</si>
  <si>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</si>
  <si>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</si>
  <si>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</si>
  <si>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</si>
  <si>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</si>
  <si>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</si>
  <si>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</si>
  <si>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</si>
  <si>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</si>
  <si>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</si>
  <si>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</si>
  <si>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</si>
  <si>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</si>
  <si>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</si>
  <si>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</si>
  <si>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</si>
  <si>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</si>
  <si>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</si>
  <si>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</si>
  <si>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</si>
  <si>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</si>
  <si>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</si>
  <si>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</si>
  <si>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</si>
  <si>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</si>
  <si>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</si>
  <si>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</si>
  <si>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</si>
  <si>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</si>
  <si>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</si>
  <si>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</si>
  <si>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</si>
  <si>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</si>
  <si>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</si>
  <si>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</si>
  <si>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</si>
  <si>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</si>
  <si>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</si>
  <si>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</si>
  <si>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</si>
  <si>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</si>
  <si>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</si>
  <si>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</si>
  <si>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</si>
  <si>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</si>
  <si>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</si>
  <si>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</si>
  <si>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</si>
  <si>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</si>
  <si>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</si>
  <si>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</si>
  <si>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</si>
  <si>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</si>
  <si>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</si>
  <si>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</si>
  <si>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</si>
  <si>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</si>
  <si>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</si>
  <si>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</si>
  <si>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</si>
  <si>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</si>
  <si>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</si>
  <si>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</si>
  <si>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</si>
  <si>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</si>
  <si>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</si>
  <si>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</si>
  <si>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</si>
  <si>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</si>
  <si>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</si>
  <si>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</si>
  <si>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</si>
  <si>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</si>
  <si>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</si>
  <si>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</si>
  <si>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</si>
  <si>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</si>
  <si>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</si>
  <si>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</si>
  <si>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</si>
  <si>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</si>
  <si>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</si>
  <si>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</si>
  <si>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</si>
  <si>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</si>
  <si>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</si>
  <si>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</si>
  <si>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</si>
  <si>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</si>
  <si>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</si>
  <si>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</si>
  <si>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</si>
  <si>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</si>
  <si>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</si>
  <si>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</si>
  <si>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</si>
  <si>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</si>
  <si>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</si>
  <si>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</si>
  <si>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</si>
  <si>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</si>
  <si>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</si>
  <si>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</si>
  <si>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</si>
  <si>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</si>
  <si>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</si>
  <si>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</si>
  <si>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</si>
  <si>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</si>
  <si>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</si>
  <si>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</si>
  <si>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</si>
  <si>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</si>
  <si>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</si>
  <si>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</si>
  <si>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</si>
  <si>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</si>
  <si>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</si>
  <si>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</si>
  <si>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</si>
  <si>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</si>
  <si>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</si>
  <si>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</si>
  <si>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</si>
  <si>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</si>
  <si>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</si>
  <si>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</si>
  <si>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</si>
  <si>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</si>
  <si>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</si>
  <si>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</si>
  <si>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</si>
  <si>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</si>
  <si>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</si>
  <si>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</si>
  <si>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</si>
  <si>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</si>
  <si>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</si>
  <si>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</si>
  <si>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</si>
  <si>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</si>
  <si>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</si>
  <si>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</si>
  <si>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</si>
  <si>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</si>
  <si>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</si>
  <si>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</si>
  <si>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</si>
  <si>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</si>
  <si>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</si>
  <si>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</si>
  <si>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</si>
  <si>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</si>
  <si>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</si>
  <si>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</si>
  <si>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</si>
  <si>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</si>
  <si>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</si>
  <si>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</si>
  <si>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</si>
  <si>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</si>
  <si>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</si>
  <si>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</si>
  <si>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</si>
  <si>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</si>
  <si>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</si>
  <si>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</si>
  <si>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</si>
  <si>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</si>
  <si>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</si>
  <si>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</si>
  <si>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</si>
  <si>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</si>
  <si>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</si>
  <si>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</si>
  <si>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</si>
  <si>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</si>
  <si>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</si>
  <si>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</si>
  <si>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</si>
  <si>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</si>
  <si>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</si>
  <si>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</si>
  <si>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</si>
  <si>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</si>
  <si>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</si>
  <si>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</si>
  <si>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</si>
  <si>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</si>
  <si>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</si>
  <si>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</si>
  <si>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</si>
  <si>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</si>
  <si>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</si>
  <si>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</si>
  <si>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</si>
  <si>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</si>
  <si>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</si>
  <si>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</si>
  <si>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</si>
  <si>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</si>
  <si>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</si>
  <si>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</si>
  <si>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</si>
  <si>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</si>
  <si>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</si>
  <si>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</si>
  <si>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</si>
  <si>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</si>
  <si>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</si>
  <si>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</si>
  <si>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</si>
  <si>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</si>
  <si>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</si>
  <si>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</si>
  <si>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</si>
  <si>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</si>
  <si>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</si>
  <si>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</si>
  <si>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</si>
  <si>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</si>
  <si>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</si>
  <si>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</si>
  <si>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</si>
  <si>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</si>
  <si>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</si>
  <si>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</si>
  <si>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</si>
  <si>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</si>
  <si>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</si>
  <si>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</si>
  <si>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</si>
  <si>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</si>
  <si>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</si>
  <si>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</si>
  <si>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</si>
  <si>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</si>
  <si>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</si>
  <si>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</si>
  <si>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</si>
  <si>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</si>
  <si>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</si>
  <si>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</si>
  <si>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</si>
  <si>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</si>
  <si>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</si>
  <si>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</si>
  <si>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</si>
  <si>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</si>
  <si>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</si>
  <si>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</si>
  <si>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</si>
  <si>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</si>
  <si>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</si>
  <si>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</si>
  <si>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</si>
  <si>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</si>
  <si>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</si>
  <si>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</si>
  <si>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</si>
  <si>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</si>
  <si>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</si>
  <si>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</si>
  <si>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</si>
  <si>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</si>
  <si>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</si>
  <si>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</si>
  <si>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</si>
  <si>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</si>
  <si>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</si>
  <si>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</si>
  <si>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</si>
  <si>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</si>
  <si>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</si>
  <si>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</si>
  <si>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</si>
  <si>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</si>
  <si>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</si>
  <si>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</si>
  <si>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</si>
  <si>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</si>
  <si>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</si>
  <si>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</si>
  <si>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</si>
  <si>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</si>
  <si>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</si>
  <si>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</si>
  <si>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</si>
  <si>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</si>
  <si>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</si>
  <si>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</si>
  <si>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</si>
  <si>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</si>
  <si>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</si>
  <si>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</si>
  <si>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</si>
  <si>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</si>
  <si>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</si>
  <si>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</si>
  <si>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</si>
  <si>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</si>
  <si>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</si>
  <si>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</si>
  <si>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</si>
  <si>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</si>
  <si>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</si>
  <si>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</si>
  <si>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</si>
  <si>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</si>
  <si>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</si>
  <si>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</si>
  <si>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</si>
  <si>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</si>
  <si>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</si>
  <si>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</si>
  <si>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</si>
  <si>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</si>
  <si>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</si>
  <si>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</si>
  <si>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</si>
  <si>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</si>
  <si>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</si>
  <si>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</si>
  <si>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</si>
  <si>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</si>
  <si>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</si>
  <si>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</si>
  <si>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</si>
  <si>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</si>
  <si>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</si>
  <si>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</si>
  <si>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</si>
  <si>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</si>
  <si>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</si>
  <si>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</si>
  <si>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</si>
  <si>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</si>
  <si>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</si>
  <si>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</si>
  <si>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</si>
  <si>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</si>
  <si>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</si>
  <si>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</si>
  <si>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</si>
  <si>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</si>
  <si>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</si>
  <si>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</si>
  <si>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</si>
  <si>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</si>
  <si>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</si>
  <si>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</si>
  <si>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</si>
  <si>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</si>
  <si>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</si>
  <si>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</si>
  <si>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</si>
  <si>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</si>
  <si>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</si>
  <si>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</si>
  <si>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</si>
  <si>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</si>
  <si>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</si>
  <si>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</si>
  <si>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</si>
  <si>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</si>
  <si>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</si>
  <si>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</si>
  <si>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</si>
  <si>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</si>
  <si>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</si>
  <si>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</si>
  <si>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</si>
  <si>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</si>
  <si>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</si>
  <si>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</si>
  <si>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</si>
  <si>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</si>
  <si>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</si>
  <si>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</si>
  <si>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</si>
  <si>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</si>
  <si>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</si>
  <si>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</si>
  <si>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</si>
  <si>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</si>
  <si>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</si>
  <si>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</si>
  <si>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</si>
  <si>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</si>
  <si>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</si>
  <si>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</si>
  <si>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</si>
  <si>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</si>
  <si>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</si>
  <si>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</si>
  <si>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</si>
  <si>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</si>
  <si>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</si>
  <si>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</si>
  <si>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</si>
  <si>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</si>
  <si>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</si>
  <si>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</si>
  <si>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</si>
  <si>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</si>
  <si>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</si>
  <si>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</si>
  <si>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</si>
  <si>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</si>
  <si>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</si>
  <si>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</si>
  <si>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</si>
  <si>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</si>
  <si>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</si>
  <si>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</si>
  <si>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</si>
  <si>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</si>
  <si>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</si>
  <si>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</si>
  <si>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</si>
  <si>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</si>
  <si>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</si>
  <si>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</si>
  <si>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</si>
  <si>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</si>
  <si>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</si>
  <si>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</si>
  <si>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</si>
  <si>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</si>
  <si>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</si>
  <si>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</si>
  <si>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</si>
  <si>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</si>
  <si>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</si>
  <si>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</si>
  <si>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</si>
  <si>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</si>
  <si>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</si>
  <si>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</si>
  <si>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</si>
  <si>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</si>
  <si>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</si>
  <si>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</si>
  <si>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</si>
  <si>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</si>
  <si>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</si>
  <si>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</si>
  <si>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</si>
  <si>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</si>
  <si>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</si>
  <si>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</si>
  <si>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</si>
  <si>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</si>
  <si>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</si>
  <si>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</si>
  <si>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</si>
  <si>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</si>
  <si>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</si>
  <si>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</si>
  <si>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</si>
  <si>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</si>
  <si>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</si>
  <si>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</si>
  <si>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</si>
  <si>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</si>
  <si>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</si>
  <si>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</si>
  <si>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</si>
  <si>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</si>
  <si>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</si>
  <si>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</si>
  <si>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</si>
  <si>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</si>
  <si>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</si>
  <si>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</si>
  <si>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</si>
  <si>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</si>
  <si>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</si>
  <si>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</si>
  <si>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</si>
  <si>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</si>
  <si>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</si>
  <si>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</si>
  <si>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</si>
  <si>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</si>
  <si>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</si>
  <si>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</si>
  <si>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</si>
  <si>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</si>
  <si>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</si>
  <si>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</si>
  <si>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</si>
  <si>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</si>
  <si>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</si>
  <si>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</si>
  <si>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</si>
  <si>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</si>
  <si>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</si>
  <si>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</si>
  <si>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</si>
  <si>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</si>
  <si>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</si>
  <si>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</si>
  <si>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</si>
  <si>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</si>
  <si>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</si>
  <si>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</si>
  <si>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</si>
  <si>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</si>
  <si>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</si>
  <si>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</si>
  <si>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</si>
  <si>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</si>
  <si>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</si>
  <si>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</si>
  <si>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</si>
  <si>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</si>
  <si>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</si>
  <si>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</si>
  <si>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</si>
  <si>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</si>
  <si>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</si>
  <si>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</si>
  <si>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</si>
  <si>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</si>
  <si>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</si>
  <si>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</si>
  <si>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</si>
  <si>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</si>
  <si>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</si>
  <si>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</si>
  <si>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</si>
  <si>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</si>
  <si>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</si>
  <si>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</si>
  <si>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</si>
  <si>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</si>
  <si>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</si>
  <si>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</si>
  <si>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</si>
  <si>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</si>
  <si>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</si>
  <si>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</si>
  <si>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</si>
  <si>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</si>
  <si>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</si>
  <si>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</si>
  <si>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</si>
  <si>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</si>
  <si>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</si>
  <si>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</si>
  <si>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</si>
  <si>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</si>
  <si>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</si>
  <si>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</si>
  <si>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</si>
  <si>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</si>
  <si>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</si>
  <si>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</si>
  <si>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</si>
  <si>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</si>
  <si>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</si>
  <si>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</si>
  <si>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</si>
  <si>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</si>
  <si>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</si>
  <si>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</si>
  <si>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</si>
  <si>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</si>
  <si>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</si>
  <si>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</si>
  <si>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</si>
  <si>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</si>
  <si>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</si>
  <si>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</si>
  <si>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</si>
  <si>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</si>
  <si>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</si>
  <si>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</si>
  <si>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</si>
  <si>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</si>
  <si>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</si>
  <si>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</si>
  <si>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</si>
  <si>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</si>
  <si>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</si>
  <si>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</si>
  <si>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</si>
  <si>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</si>
  <si>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</si>
  <si>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</si>
  <si>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</si>
  <si>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</si>
  <si>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</si>
  <si>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</si>
  <si>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</si>
  <si>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</si>
  <si>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</si>
  <si>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</si>
  <si>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</si>
  <si>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</si>
  <si>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</si>
  <si>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</si>
  <si>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</si>
  <si>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</si>
  <si>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</si>
  <si>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</si>
  <si>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</si>
  <si>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</si>
  <si>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</si>
  <si>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</si>
  <si>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</si>
  <si>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</si>
  <si>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</si>
  <si>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</si>
  <si>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</si>
  <si>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</si>
  <si>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</si>
  <si>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</si>
  <si>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</si>
  <si>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</si>
  <si>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</si>
  <si>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</si>
  <si>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</si>
  <si>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</si>
  <si>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</si>
  <si>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</si>
  <si>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</si>
  <si>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</si>
  <si>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</si>
  <si>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</si>
  <si>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</si>
  <si>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</si>
  <si>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</si>
  <si>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</si>
  <si>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</si>
  <si>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</si>
  <si>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</si>
  <si>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</si>
  <si>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</si>
  <si>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</si>
  <si>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</si>
  <si>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</si>
  <si>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</si>
  <si>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</si>
  <si>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</si>
  <si>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</si>
  <si>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</si>
  <si>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</si>
  <si>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</si>
  <si>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</si>
  <si>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</si>
  <si>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</si>
  <si>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</si>
  <si>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</si>
  <si>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</si>
  <si>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</si>
  <si>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</si>
  <si>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</si>
  <si>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</si>
  <si>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</si>
  <si>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</si>
  <si>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</si>
  <si>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</si>
  <si>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</si>
  <si>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</si>
  <si>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</si>
  <si>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</si>
  <si>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</si>
  <si>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</si>
  <si>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</si>
  <si>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</si>
  <si>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</si>
  <si>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</si>
  <si>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</si>
  <si>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</si>
  <si>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</si>
  <si>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</si>
  <si>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</si>
  <si>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</si>
  <si>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</si>
  <si>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</si>
  <si>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</si>
  <si>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</si>
  <si>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</si>
  <si>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</si>
  <si>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</si>
  <si>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</si>
  <si>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</si>
  <si>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</si>
  <si>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</si>
  <si>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</si>
  <si>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</si>
  <si>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</si>
  <si>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</si>
  <si>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</si>
  <si>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</si>
  <si>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</si>
  <si>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</si>
  <si>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</si>
  <si>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</si>
  <si>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</si>
  <si>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</si>
  <si>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</si>
  <si>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</si>
  <si>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</si>
  <si>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</si>
  <si>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</si>
  <si>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</si>
  <si>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</si>
  <si>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</si>
  <si>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</si>
  <si>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</si>
  <si>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</si>
  <si>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</si>
  <si>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</si>
  <si>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</si>
  <si>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</si>
  <si>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</si>
  <si>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</si>
  <si>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</si>
  <si>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</si>
  <si>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</si>
  <si>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</si>
  <si>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</si>
  <si>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</si>
  <si>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</si>
  <si>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</si>
  <si>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</si>
  <si>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</si>
  <si>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</si>
  <si>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</si>
  <si>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</si>
  <si>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</si>
  <si>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</si>
  <si>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</si>
  <si>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</si>
  <si>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</si>
  <si>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</si>
  <si>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</si>
  <si>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</si>
  <si>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</si>
  <si>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</si>
  <si>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</si>
  <si>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</si>
  <si>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</si>
  <si>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</si>
  <si>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</si>
  <si>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</si>
  <si>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</si>
  <si>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</si>
  <si>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</si>
  <si>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</si>
  <si>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</si>
  <si>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</si>
  <si>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</si>
  <si>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</si>
  <si>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</si>
  <si>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</si>
  <si>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</si>
  <si>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</si>
  <si>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</si>
  <si>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</si>
  <si>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</si>
  <si>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</si>
  <si>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</si>
  <si>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</si>
  <si>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</si>
  <si>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</si>
  <si>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</si>
  <si>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</si>
  <si>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</si>
  <si>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</si>
  <si>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</si>
  <si>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</si>
  <si>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</si>
  <si>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</si>
  <si>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</si>
  <si>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</si>
  <si>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</si>
  <si>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</si>
  <si>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</si>
  <si>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</si>
  <si>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</si>
  <si>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</si>
  <si>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</si>
  <si>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</si>
  <si>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</si>
  <si>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</si>
  <si>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</si>
  <si>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</si>
  <si>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</si>
  <si>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</si>
  <si>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</si>
  <si>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</si>
  <si>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</si>
  <si>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</si>
  <si>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</si>
  <si>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</si>
  <si>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</si>
  <si>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</si>
  <si>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</si>
  <si>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</si>
  <si>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</si>
  <si>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</si>
  <si>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</si>
  <si>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</si>
  <si>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</si>
  <si>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</si>
  <si>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</si>
  <si>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</si>
  <si>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</si>
  <si>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</si>
  <si>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</si>
  <si>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</si>
  <si>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</si>
  <si>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</si>
  <si>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</si>
  <si>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</si>
  <si>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</si>
  <si>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</si>
  <si>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</si>
  <si>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</si>
  <si>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</si>
  <si>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</si>
  <si>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</si>
  <si>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</si>
  <si>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</si>
  <si>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</si>
  <si>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</si>
  <si>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</si>
  <si>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</si>
  <si>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</si>
  <si>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</si>
  <si>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</si>
  <si>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</si>
  <si>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</si>
  <si>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</si>
  <si>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</si>
  <si>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</si>
  <si>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</si>
  <si>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</si>
  <si>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</si>
  <si>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</si>
  <si>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</si>
  <si>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</si>
  <si>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</si>
  <si>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</si>
  <si>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</si>
  <si>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</si>
  <si>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</si>
  <si>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</si>
  <si>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</si>
  <si>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</si>
  <si>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</si>
  <si>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</si>
  <si>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</si>
  <si>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</si>
  <si>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</si>
  <si>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</si>
  <si>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</si>
  <si>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</si>
  <si>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</si>
  <si>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</si>
  <si>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</si>
  <si>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</si>
  <si>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</si>
  <si>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</si>
  <si>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</si>
  <si>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</si>
  <si>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</si>
  <si>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</si>
  <si>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</si>
  <si>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</si>
  <si>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</si>
  <si>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</si>
  <si>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</si>
  <si>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</si>
  <si>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</si>
  <si>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</si>
  <si>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</si>
  <si>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</si>
  <si>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</si>
  <si>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</si>
  <si>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</si>
  <si>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</si>
  <si>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</si>
  <si>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</si>
  <si>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</si>
  <si>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</si>
  <si>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</si>
  <si>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</si>
  <si>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</si>
  <si>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</si>
  <si>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</si>
  <si>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</si>
  <si>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</si>
  <si>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</si>
  <si>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</si>
  <si>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</si>
  <si>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</si>
  <si>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</si>
  <si>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</si>
  <si>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</si>
  <si>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</si>
  <si>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</si>
  <si>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</si>
  <si>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</si>
  <si>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</si>
  <si>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</si>
  <si>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</si>
  <si>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</si>
  <si>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</si>
  <si>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</si>
  <si>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</si>
  <si>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</si>
  <si>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</si>
  <si>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</si>
  <si>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</si>
  <si>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</si>
  <si>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</si>
  <si>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</si>
  <si>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</si>
  <si>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</si>
  <si>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</si>
  <si>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</si>
  <si>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</si>
  <si>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</si>
  <si>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</si>
  <si>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</si>
  <si>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</si>
  <si>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</si>
  <si>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</si>
  <si>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</si>
  <si>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</si>
  <si>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</si>
  <si>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</si>
  <si>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</si>
  <si>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</si>
  <si>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</si>
  <si>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</si>
  <si>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</si>
  <si>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</si>
  <si>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</si>
  <si>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</si>
  <si>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</si>
  <si>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</si>
  <si>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</si>
  <si>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</si>
  <si>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</si>
  <si>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</si>
  <si>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</si>
  <si>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</si>
  <si>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</si>
  <si>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</si>
  <si>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</si>
  <si>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</si>
  <si>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</si>
  <si>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</si>
  <si>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</si>
  <si>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</si>
  <si>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</si>
  <si>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</si>
  <si>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</si>
  <si>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</si>
  <si>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</si>
  <si>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</si>
  <si>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</si>
  <si>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</si>
  <si>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</si>
  <si>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</si>
  <si>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</si>
  <si>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</si>
  <si>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</si>
  <si>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</si>
  <si>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</si>
  <si>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</si>
  <si>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</si>
  <si>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</si>
  <si>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</si>
  <si>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</si>
  <si>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</si>
  <si>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</si>
  <si>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</si>
  <si>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</si>
  <si>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</si>
  <si>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</si>
  <si>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</si>
  <si>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</si>
  <si>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</si>
  <si>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</si>
  <si>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</si>
  <si>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</si>
  <si>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</si>
  <si>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</si>
  <si>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</si>
  <si>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</si>
  <si>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</si>
  <si>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</si>
  <si>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</si>
  <si>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</si>
  <si>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</si>
  <si>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</si>
  <si>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</si>
  <si>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</si>
  <si>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</si>
  <si>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</si>
  <si>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</si>
  <si>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</si>
  <si>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</si>
  <si>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</si>
  <si>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</si>
  <si>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</si>
  <si>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</si>
  <si>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</si>
  <si>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</si>
  <si>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</si>
  <si>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</si>
  <si>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</si>
  <si>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</si>
  <si>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</si>
  <si>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</si>
  <si>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</si>
  <si>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</si>
  <si>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</si>
  <si>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</si>
  <si>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</si>
  <si>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</si>
  <si>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</si>
  <si>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</si>
  <si>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</si>
  <si>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</si>
  <si>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</si>
  <si>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</si>
  <si>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</si>
  <si>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</si>
  <si>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</si>
  <si>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</si>
  <si>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</si>
  <si>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</si>
  <si>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</si>
  <si>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</si>
  <si>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</si>
  <si>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</si>
  <si>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</si>
  <si>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</si>
  <si>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</si>
  <si>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</si>
  <si>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</si>
  <si>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</si>
  <si>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</si>
  <si>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</si>
  <si>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</si>
  <si>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</si>
  <si>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</si>
  <si>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</si>
  <si>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</si>
  <si>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</si>
  <si>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</si>
  <si>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</si>
  <si>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</si>
  <si>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</si>
  <si>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</si>
  <si>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</si>
  <si>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</si>
  <si>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</si>
  <si>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</si>
  <si>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</si>
  <si>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</si>
  <si>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</si>
  <si>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</si>
  <si>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</si>
  <si>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</si>
  <si>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</si>
  <si>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</si>
  <si>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</si>
  <si>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</si>
  <si>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</si>
  <si>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</si>
  <si>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</si>
  <si>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</si>
  <si>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</si>
  <si>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</si>
  <si>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</si>
  <si>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</si>
  <si>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</si>
  <si>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</si>
  <si>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</si>
  <si>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</si>
  <si>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</si>
  <si>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</si>
  <si>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</si>
  <si>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</si>
  <si>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</si>
  <si>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</si>
  <si>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</si>
  <si>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</si>
  <si>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</si>
  <si>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</si>
  <si>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</si>
  <si>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</si>
  <si>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</si>
  <si>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</si>
  <si>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</si>
  <si>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</si>
  <si>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</si>
  <si>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</si>
  <si>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</si>
  <si>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</si>
  <si>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</si>
  <si>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</si>
  <si>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</si>
  <si>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</si>
  <si>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</si>
  <si>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</si>
  <si>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</si>
  <si>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</si>
  <si>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</si>
  <si>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</si>
  <si>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</si>
  <si>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</si>
  <si>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</si>
  <si>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</si>
  <si>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</si>
  <si>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</si>
  <si>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</si>
  <si>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</si>
  <si>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</si>
  <si>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</si>
  <si>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</si>
  <si>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</si>
  <si>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</si>
  <si>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</si>
  <si>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</si>
  <si>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</si>
  <si>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</si>
  <si>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</si>
  <si>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</si>
  <si>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</si>
  <si>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</si>
  <si>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</si>
  <si>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</si>
  <si>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</si>
  <si>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</si>
  <si>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</si>
  <si>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</si>
  <si>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</si>
  <si>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</si>
  <si>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</si>
  <si>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</si>
  <si>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</si>
  <si>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</si>
  <si>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</si>
  <si>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</si>
  <si>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</si>
  <si>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</si>
  <si>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</si>
  <si>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</si>
  <si>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</si>
  <si>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</si>
  <si>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</si>
  <si>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</si>
  <si>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</si>
  <si>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</si>
  <si>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</si>
  <si>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</si>
  <si>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</si>
  <si>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</si>
  <si>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</si>
  <si>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</si>
  <si>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</si>
  <si>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</si>
  <si>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</si>
  <si>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</si>
  <si>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</si>
  <si>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</si>
  <si>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</si>
  <si>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</si>
  <si>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</si>
  <si>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</si>
  <si>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</si>
  <si>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</si>
  <si>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</si>
  <si>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</si>
  <si>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</si>
  <si>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</si>
  <si>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</si>
  <si>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</si>
  <si>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</si>
  <si>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</si>
  <si>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</si>
  <si>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</si>
  <si>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</si>
  <si>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</si>
  <si>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</si>
  <si>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</si>
  <si>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</si>
  <si>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</si>
  <si>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</si>
  <si>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</si>
  <si>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</si>
  <si>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</si>
  <si>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</si>
  <si>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</si>
  <si>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</si>
  <si>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</si>
  <si>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</si>
  <si>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</si>
  <si>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</si>
  <si>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</si>
  <si>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</si>
  <si>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</si>
  <si>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</si>
  <si>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</si>
  <si>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</si>
  <si>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</si>
  <si>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</si>
  <si>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</si>
  <si>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</si>
  <si>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</si>
  <si>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</si>
  <si>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</si>
  <si>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</si>
  <si>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</si>
  <si>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</si>
  <si>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</si>
  <si>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</si>
  <si>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</si>
  <si>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</si>
  <si>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</si>
  <si>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</si>
  <si>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</si>
  <si>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</si>
  <si>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</si>
  <si>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</si>
  <si>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</si>
  <si>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</si>
  <si>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</si>
  <si>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</si>
  <si>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</si>
  <si>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</si>
  <si>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</si>
  <si>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</si>
  <si>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</si>
  <si>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</si>
  <si>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</si>
  <si>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</si>
  <si>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</si>
  <si>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</si>
  <si>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</si>
  <si>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</si>
  <si>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</si>
  <si>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</si>
  <si>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</si>
  <si>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</si>
  <si>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</si>
  <si>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</si>
  <si>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</si>
  <si>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</si>
  <si>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</si>
  <si>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</si>
  <si>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</si>
  <si>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</si>
  <si>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</si>
  <si>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</si>
  <si>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</si>
  <si>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</si>
  <si>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</si>
  <si>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</si>
  <si>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</si>
  <si>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</si>
  <si>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</si>
  <si>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</si>
  <si>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</si>
  <si>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</si>
  <si>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</si>
  <si>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</si>
  <si>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</si>
  <si>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</si>
  <si>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</si>
  <si>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</si>
  <si>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</si>
  <si>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</si>
  <si>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</si>
  <si>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</si>
  <si>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</si>
  <si>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</si>
  <si>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</si>
  <si>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</si>
  <si>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</si>
  <si>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</si>
  <si>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</si>
  <si>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</si>
  <si>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</si>
  <si>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</si>
  <si>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</si>
  <si>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</si>
  <si>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</si>
  <si>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</si>
  <si>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</si>
  <si>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</si>
  <si>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</si>
  <si>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</si>
  <si>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</si>
  <si>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</si>
  <si>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</si>
  <si>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</si>
  <si>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</si>
  <si>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</si>
  <si>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</si>
  <si>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</si>
  <si>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</si>
  <si>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</si>
  <si>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</si>
  <si>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</si>
  <si>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</si>
  <si>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</si>
  <si>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</si>
  <si>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</si>
  <si>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</si>
  <si>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</si>
  <si>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</si>
  <si>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</si>
  <si>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</si>
  <si>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</si>
  <si>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</si>
  <si>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</si>
  <si>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</si>
  <si>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</si>
  <si>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</si>
  <si>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</si>
  <si>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</si>
  <si>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</si>
  <si>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</si>
  <si>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</si>
  <si>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</si>
  <si>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</si>
  <si>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</si>
  <si>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</si>
  <si>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</si>
  <si>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</si>
  <si>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</si>
  <si>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</si>
  <si>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</si>
  <si>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</si>
  <si>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</si>
  <si>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</si>
  <si>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</si>
  <si>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</si>
  <si>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</si>
  <si>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</si>
  <si>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</si>
  <si>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</si>
  <si>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</si>
  <si>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</si>
  <si>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</si>
  <si>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</si>
  <si>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</si>
  <si>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</si>
  <si>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</si>
  <si>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</si>
  <si>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</si>
  <si>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</si>
  <si>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</si>
  <si>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</si>
  <si>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</si>
  <si>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</si>
  <si>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</si>
  <si>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</si>
  <si>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</si>
  <si>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</si>
  <si>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</si>
  <si>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</si>
  <si>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</si>
  <si>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</si>
  <si>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</si>
  <si>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</si>
  <si>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</si>
  <si>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</si>
  <si>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</si>
  <si>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</si>
  <si>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</si>
  <si>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</si>
  <si>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</si>
  <si>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</si>
  <si>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</si>
  <si>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</si>
  <si>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</si>
  <si>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</si>
  <si>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</si>
  <si>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</si>
  <si>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</si>
  <si>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</si>
  <si>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</si>
  <si>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</si>
  <si>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</si>
  <si>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</si>
  <si>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</si>
  <si>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</si>
  <si>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</si>
  <si>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</si>
  <si>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</si>
  <si>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</si>
  <si>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</si>
  <si>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</si>
  <si>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</si>
  <si>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</si>
  <si>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</si>
  <si>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</si>
  <si>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</si>
  <si>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</si>
  <si>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</si>
  <si>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</si>
  <si>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</si>
  <si>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</si>
  <si>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</si>
  <si>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</si>
  <si>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</si>
  <si>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</si>
  <si>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</si>
  <si>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</si>
  <si>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</si>
  <si>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</si>
  <si>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</si>
  <si>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</si>
  <si>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</si>
  <si>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</si>
  <si>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</si>
  <si>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</si>
  <si>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</si>
  <si>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</si>
  <si>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</si>
  <si>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</si>
  <si>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</si>
  <si>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</si>
  <si>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</si>
  <si>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</si>
  <si>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</si>
  <si>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</si>
  <si>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</si>
  <si>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</si>
  <si>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</si>
  <si>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</si>
  <si>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</si>
  <si>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</si>
  <si>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</si>
  <si>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</si>
  <si>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</si>
  <si>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</si>
  <si>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</si>
  <si>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</si>
  <si>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</si>
  <si>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</si>
  <si>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</si>
  <si>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</si>
  <si>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</si>
  <si>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</si>
  <si>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</si>
  <si>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</si>
  <si>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</si>
  <si>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</si>
  <si>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</si>
  <si>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</si>
  <si>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</si>
  <si>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</si>
  <si>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</si>
  <si>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</si>
  <si>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</si>
  <si>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</si>
  <si>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</si>
  <si>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</si>
  <si>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</si>
  <si>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</si>
  <si>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</si>
  <si>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</si>
  <si>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</si>
  <si>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</si>
  <si>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</si>
  <si>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</si>
  <si>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</si>
  <si>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</si>
  <si>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</si>
  <si>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</si>
  <si>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</si>
  <si>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</si>
  <si>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</si>
  <si>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</si>
  <si>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</si>
  <si>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</si>
  <si>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</si>
  <si>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</si>
  <si>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</si>
  <si>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</si>
  <si>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</si>
  <si>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</si>
  <si>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</si>
  <si>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</si>
  <si>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</si>
  <si>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</si>
  <si>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</si>
  <si>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</si>
  <si>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</si>
  <si>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</si>
  <si>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</si>
  <si>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</si>
  <si>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</si>
  <si>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</si>
  <si>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</si>
  <si>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</si>
  <si>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</si>
  <si>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</si>
  <si>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</si>
  <si>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</si>
  <si>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</si>
  <si>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</si>
  <si>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</si>
  <si>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</si>
  <si>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</si>
  <si>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</si>
  <si>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</si>
  <si>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</si>
  <si>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</si>
  <si>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</si>
  <si>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</si>
  <si>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</si>
  <si>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</si>
  <si>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</si>
  <si>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</si>
  <si>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</si>
  <si>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</si>
  <si>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</si>
  <si>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</si>
  <si>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</si>
  <si>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</si>
  <si>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</si>
  <si>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</si>
  <si>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</si>
  <si>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</si>
  <si>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</si>
  <si>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</si>
  <si>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</si>
  <si>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</si>
  <si>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</si>
  <si>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</si>
  <si>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</si>
  <si>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</si>
  <si>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</si>
  <si>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</si>
  <si>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</si>
  <si>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</si>
  <si>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</si>
  <si>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</si>
  <si>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</si>
  <si>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</si>
  <si>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</si>
  <si>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</si>
  <si>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</si>
  <si>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</si>
  <si>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</si>
  <si>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</si>
  <si>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</si>
  <si>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</si>
  <si>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</si>
  <si>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</si>
  <si>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</si>
  <si>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</si>
  <si>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</si>
  <si>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</si>
  <si>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</si>
  <si>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</si>
  <si>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</si>
  <si>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</si>
  <si>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</si>
  <si>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</si>
  <si>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</si>
  <si>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</si>
  <si>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</si>
  <si>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</si>
  <si>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</si>
  <si>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</si>
  <si>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</si>
  <si>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</si>
  <si>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</si>
  <si>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</si>
  <si>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</si>
  <si>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</si>
  <si>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</si>
  <si>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</si>
  <si>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</si>
  <si>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</si>
  <si>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</si>
  <si>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</si>
  <si>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</si>
  <si>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</si>
  <si>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</si>
  <si>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</si>
  <si>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</si>
  <si>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</si>
  <si>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</si>
  <si>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</si>
  <si>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</si>
  <si>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</si>
  <si>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</si>
  <si>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</si>
  <si>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</si>
  <si>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</si>
  <si>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</si>
  <si>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</si>
  <si>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</si>
  <si>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</si>
  <si>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</si>
  <si>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</si>
  <si>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</si>
  <si>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</si>
  <si>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</si>
  <si>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</si>
  <si>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</si>
  <si>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</si>
  <si>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</si>
  <si>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</si>
  <si>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</si>
  <si>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</si>
  <si>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</si>
  <si>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</si>
  <si>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</si>
  <si>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</si>
  <si>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</si>
  <si>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</si>
  <si>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</si>
  <si>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</si>
  <si>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</si>
  <si>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</si>
  <si>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</si>
  <si>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</si>
  <si>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</si>
  <si>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</si>
  <si>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</si>
  <si>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</si>
  <si>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</si>
  <si>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</si>
  <si>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</si>
  <si>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</si>
  <si>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</si>
  <si>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</si>
  <si>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</si>
  <si>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</si>
  <si>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</si>
  <si>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</si>
  <si>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</si>
  <si>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</si>
  <si>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</si>
  <si>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</si>
  <si>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</si>
  <si>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</si>
  <si>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</si>
  <si>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</si>
  <si>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</si>
  <si>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</si>
  <si>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</si>
  <si>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</si>
  <si>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</si>
  <si>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</si>
  <si>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</si>
  <si>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</si>
  <si>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</si>
  <si>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</si>
  <si>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</si>
  <si>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</si>
  <si>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</si>
  <si>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</si>
  <si>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</si>
  <si>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</si>
  <si>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</si>
  <si>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</si>
  <si>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</si>
  <si>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</si>
  <si>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</si>
  <si>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</si>
  <si>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</si>
  <si>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</si>
  <si>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</si>
  <si>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</si>
  <si>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</si>
  <si>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</si>
  <si>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</si>
  <si>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</si>
  <si>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</si>
  <si>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</si>
  <si>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</si>
  <si>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</si>
  <si>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</si>
  <si>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</si>
  <si>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</si>
  <si>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</si>
  <si>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</si>
  <si>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</si>
  <si>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</si>
  <si>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</si>
  <si>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</si>
  <si>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</si>
  <si>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</si>
  <si>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</si>
  <si>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</si>
  <si>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</si>
  <si>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</si>
  <si>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</si>
  <si>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</si>
  <si>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</si>
  <si>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</si>
  <si>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</si>
  <si>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</si>
  <si>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</si>
  <si>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</si>
  <si>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</si>
  <si>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</si>
  <si>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</si>
  <si>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</si>
  <si>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</si>
  <si>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</si>
  <si>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</si>
  <si>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</si>
  <si>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</si>
  <si>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</si>
  <si>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</si>
  <si>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</si>
  <si>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</si>
  <si>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</si>
  <si>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</si>
  <si>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</si>
  <si>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</si>
  <si>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</si>
  <si>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</si>
  <si>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</si>
  <si>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</si>
  <si>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</si>
  <si>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</si>
  <si>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</si>
  <si>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</si>
  <si>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</si>
  <si>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</si>
  <si>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</si>
  <si>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</si>
  <si>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</si>
  <si>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</si>
  <si>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</si>
  <si>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</si>
  <si>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</si>
  <si>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</si>
  <si>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</si>
  <si>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</si>
  <si>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</si>
  <si>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</si>
  <si>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</si>
  <si>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</si>
  <si>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</si>
  <si>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2021-23-10000828</t>
  </si>
  <si>
    <t>081-2013</t>
  </si>
  <si>
    <t>041-2016</t>
  </si>
  <si>
    <t>089-2014</t>
  </si>
  <si>
    <t>2016-0371</t>
  </si>
  <si>
    <t>NAJ-816NAJ-754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</si>
  <si>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</si>
  <si>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ANGEL DAVID AVILA PESTANA</t>
  </si>
  <si>
    <t>CARRERA 4 CALLE 29D  108</t>
  </si>
  <si>
    <t>3164601990</t>
  </si>
  <si>
    <t>PROSPERARCOLOMBIA@HOTMAIL.COM</t>
  </si>
  <si>
    <t>CALLE 22 #13E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</si>
</sst>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85" zoomScaleNormal="85" zoomScaleSheetLayoutView="40" zoomScalePageLayoutView="40" workbookViewId="0">
      <selection activeCell="B47" sqref="B47:K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220</v>
      </c>
      <c r="J20" s="150" t="s">
        <v>514</v>
      </c>
      <c r="K20" s="151">
        <v>4518879931</v>
      </c>
      <c r="L20" s="152"/>
      <c r="M20" s="152">
        <v>44561</v>
      </c>
      <c r="N20" s="135">
        <f>+(M20-L20)/30</f>
        <v>1485.3666666666666</v>
      </c>
      <c r="O20" s="138"/>
      <c r="U20" s="134"/>
      <c r="V20" s="105">
        <f ca="1">NOW()</f>
        <v>44194.067039236113</v>
      </c>
      <c r="W20" s="105">
        <f ca="1">NOW()</f>
        <v>44194.067039236113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2716</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2718</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2720</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2719</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2717</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180755197.24000001</v>
      </c>
      <c r="F185" s="92"/>
      <c r="G185" s="93"/>
      <c r="H185" s="88"/>
      <c r="I185" s="90" t="s">
        <v>2627</v>
      </c>
      <c r="J185" s="166">
        <f>+SUM(M179:M183)</f>
        <v>0.02</v>
      </c>
      <c r="K185" s="236" t="s">
        <v>2628</v>
      </c>
      <c r="L185" s="236"/>
      <c r="M185" s="94">
        <f>+J185*(SUM(K20:K35))</f>
        <v>90377598.620000005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2722</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2726</v>
      </c>
      <c r="L211" s="21"/>
      <c r="M211" s="21"/>
      <c r="N211" s="21"/>
      <c r="O211" s="8"/>
    </row>
    <row r="212" spans="1:15" x14ac:dyDescent="0.25">
      <c r="A212" s="9"/>
      <c r="B212" s="27" t="s">
        <v>2619</v>
      </c>
      <c r="C212" s="147" t="s">
        <v>2722</v>
      </c>
      <c r="D212" s="21"/>
      <c r="G212" s="27" t="s">
        <v>2621</v>
      </c>
      <c r="H212" s="148" t="s">
        <v>2724</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2020-12-29T07:06:55Z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